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zerocarbonshipping.sharepoint.com/sites/30103GreenHydrogenCatapult/Delte dokumenter/General/Internal Documents/Green Corridor Methodology Guide/Green Corridors Pre-Feasibility/"/>
    </mc:Choice>
  </mc:AlternateContent>
  <xr:revisionPtr revIDLastSave="3433" documentId="8_{7985C2A5-9C6A-4A3A-84A1-1B0510BCF429}" xr6:coauthVersionLast="47" xr6:coauthVersionMax="47" xr10:uidLastSave="{110460A8-6F49-4F8E-827F-7297E62884EE}"/>
  <bookViews>
    <workbookView xWindow="-120" yWindow="-120" windowWidth="29040" windowHeight="15720" tabRatio="876" xr2:uid="{00000000-000D-0000-FFFF-FFFF00000000}"/>
  </bookViews>
  <sheets>
    <sheet name="Cover" sheetId="14" r:id="rId1"/>
    <sheet name="Alternative Fuel" sheetId="12" r:id="rId2"/>
    <sheet name="Fuel Back-up" sheetId="1" state="hidden" r:id="rId3"/>
    <sheet name="Port and Infrastructure" sheetId="2" r:id="rId4"/>
    <sheet name="Vessels and Trade" sheetId="3" r:id="rId5"/>
    <sheet name="Vessels and Trade Back-up" sheetId="15" state="hidden" r:id="rId6"/>
    <sheet name="Regulatory" sheetId="13" r:id="rId7"/>
    <sheet name="Green Corridors"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5" l="1"/>
  <c r="E77" i="5" s="1"/>
  <c r="E81" i="5" l="1"/>
  <c r="E82" i="5" s="1"/>
  <c r="E85" i="5" s="1"/>
  <c r="F173" i="3"/>
  <c r="F172" i="3"/>
  <c r="F150" i="3"/>
  <c r="F149" i="3"/>
  <c r="H126" i="3"/>
  <c r="D126" i="3"/>
  <c r="E124" i="3" s="1"/>
  <c r="H118" i="3"/>
  <c r="D118" i="3"/>
  <c r="E112" i="3" s="1"/>
  <c r="H104" i="3"/>
  <c r="D104" i="3"/>
  <c r="H97" i="3"/>
  <c r="D97" i="3"/>
  <c r="E91" i="3" s="1"/>
  <c r="K83" i="3"/>
  <c r="F83" i="3"/>
  <c r="G74" i="3" s="1"/>
  <c r="D83" i="3"/>
  <c r="E74" i="3" s="1"/>
  <c r="H82" i="3"/>
  <c r="H81" i="3"/>
  <c r="H80" i="3"/>
  <c r="H79" i="3"/>
  <c r="H78" i="3"/>
  <c r="H77" i="3"/>
  <c r="H76" i="3"/>
  <c r="H75" i="3"/>
  <c r="H74" i="3"/>
  <c r="H73" i="3"/>
  <c r="K68" i="3"/>
  <c r="F68" i="3"/>
  <c r="G62" i="3" s="1"/>
  <c r="D68" i="3"/>
  <c r="E63" i="3" s="1"/>
  <c r="H67" i="3"/>
  <c r="H66" i="3"/>
  <c r="H65" i="3"/>
  <c r="H64" i="3"/>
  <c r="H63" i="3"/>
  <c r="H62" i="3"/>
  <c r="H61" i="3"/>
  <c r="H68" i="3" s="1"/>
  <c r="H33" i="3"/>
  <c r="H34" i="3"/>
  <c r="H35" i="3"/>
  <c r="H36" i="3"/>
  <c r="H37" i="3"/>
  <c r="H38" i="3"/>
  <c r="H32" i="3"/>
  <c r="H39" i="3" s="1"/>
  <c r="H45" i="3"/>
  <c r="H46" i="3"/>
  <c r="H47" i="3"/>
  <c r="H48" i="3"/>
  <c r="H49" i="3"/>
  <c r="H50" i="3"/>
  <c r="H51" i="3"/>
  <c r="H52" i="3"/>
  <c r="H53" i="3"/>
  <c r="H44" i="3"/>
  <c r="K54" i="3"/>
  <c r="F54" i="3"/>
  <c r="G46" i="3" s="1"/>
  <c r="D54" i="3"/>
  <c r="E45" i="3" s="1"/>
  <c r="F39" i="3"/>
  <c r="G33" i="3" s="1"/>
  <c r="K39" i="3"/>
  <c r="D39" i="3"/>
  <c r="E34" i="3" s="1"/>
  <c r="M25" i="3"/>
  <c r="L24" i="3"/>
  <c r="K24" i="3"/>
  <c r="J24" i="3"/>
  <c r="I24" i="3"/>
  <c r="H24" i="3"/>
  <c r="G24" i="3"/>
  <c r="F24" i="3"/>
  <c r="E24" i="3"/>
  <c r="D24" i="3"/>
  <c r="M23" i="3"/>
  <c r="M22" i="3"/>
  <c r="L21" i="3"/>
  <c r="K21" i="3"/>
  <c r="J21" i="3"/>
  <c r="I21" i="3"/>
  <c r="H21" i="3"/>
  <c r="G21" i="3"/>
  <c r="F21" i="3"/>
  <c r="E21" i="3"/>
  <c r="D21" i="3"/>
  <c r="M20" i="3"/>
  <c r="M19" i="3"/>
  <c r="E10" i="3"/>
  <c r="F10" i="3"/>
  <c r="G10" i="3"/>
  <c r="H10" i="3"/>
  <c r="I10" i="3"/>
  <c r="J10" i="3"/>
  <c r="K10" i="3"/>
  <c r="L10" i="3"/>
  <c r="D10" i="3"/>
  <c r="M10" i="3" s="1"/>
  <c r="M9" i="3"/>
  <c r="M11" i="3"/>
  <c r="M12" i="3"/>
  <c r="M14" i="3"/>
  <c r="M8" i="3"/>
  <c r="L13" i="3"/>
  <c r="K13" i="3"/>
  <c r="J13" i="3"/>
  <c r="I13" i="3"/>
  <c r="H13" i="3"/>
  <c r="G13" i="3"/>
  <c r="F13" i="3"/>
  <c r="E13" i="3"/>
  <c r="D13" i="3"/>
  <c r="F79" i="2"/>
  <c r="G71" i="2" s="1"/>
  <c r="W71" i="2" s="1"/>
  <c r="D79" i="2"/>
  <c r="E72" i="2" s="1"/>
  <c r="U72" i="2" s="1"/>
  <c r="V78" i="2"/>
  <c r="T78" i="2"/>
  <c r="V77" i="2"/>
  <c r="T77" i="2"/>
  <c r="V76" i="2"/>
  <c r="T76" i="2"/>
  <c r="V75" i="2"/>
  <c r="T75" i="2"/>
  <c r="V74" i="2"/>
  <c r="T74" i="2"/>
  <c r="V73" i="2"/>
  <c r="T73" i="2"/>
  <c r="V72" i="2"/>
  <c r="T72" i="2"/>
  <c r="V71" i="2"/>
  <c r="T71" i="2"/>
  <c r="V70" i="2"/>
  <c r="V79" i="2" s="1"/>
  <c r="T70" i="2"/>
  <c r="S64" i="2"/>
  <c r="R64" i="2"/>
  <c r="Q64" i="2"/>
  <c r="P64" i="2"/>
  <c r="O64" i="2"/>
  <c r="N64" i="2"/>
  <c r="M64" i="2"/>
  <c r="L64" i="2"/>
  <c r="K64" i="2"/>
  <c r="J64" i="2"/>
  <c r="I64" i="2"/>
  <c r="H64" i="2"/>
  <c r="G64" i="2"/>
  <c r="F64" i="2"/>
  <c r="E64" i="2"/>
  <c r="D64" i="2"/>
  <c r="W63" i="2"/>
  <c r="V63" i="2"/>
  <c r="U63" i="2"/>
  <c r="T63" i="2"/>
  <c r="W62" i="2"/>
  <c r="V62" i="2"/>
  <c r="U62" i="2"/>
  <c r="T62" i="2"/>
  <c r="W61" i="2"/>
  <c r="V61" i="2"/>
  <c r="U61" i="2"/>
  <c r="T61" i="2"/>
  <c r="W60" i="2"/>
  <c r="V60" i="2"/>
  <c r="U60" i="2"/>
  <c r="T60" i="2"/>
  <c r="W59" i="2"/>
  <c r="W64" i="2" s="1"/>
  <c r="V59" i="2"/>
  <c r="V64" i="2" s="1"/>
  <c r="U59" i="2"/>
  <c r="U64" i="2" s="1"/>
  <c r="T59" i="2"/>
  <c r="T64" i="2" s="1"/>
  <c r="T47" i="2"/>
  <c r="V47" i="2"/>
  <c r="T48" i="2"/>
  <c r="V48" i="2"/>
  <c r="T49" i="2"/>
  <c r="U49" i="2"/>
  <c r="V49" i="2"/>
  <c r="T50" i="2"/>
  <c r="V50" i="2"/>
  <c r="V46" i="2"/>
  <c r="T46" i="2"/>
  <c r="V45" i="2"/>
  <c r="T45" i="2"/>
  <c r="V44" i="2"/>
  <c r="U44" i="2"/>
  <c r="T44" i="2"/>
  <c r="V43" i="2"/>
  <c r="T43" i="2"/>
  <c r="V42" i="2"/>
  <c r="T42" i="2"/>
  <c r="V32" i="2"/>
  <c r="E36" i="2"/>
  <c r="F36" i="2"/>
  <c r="G36" i="2"/>
  <c r="H36" i="2"/>
  <c r="I36" i="2"/>
  <c r="J36" i="2"/>
  <c r="K36" i="2"/>
  <c r="L36" i="2"/>
  <c r="M36" i="2"/>
  <c r="N36" i="2"/>
  <c r="O36" i="2"/>
  <c r="P36" i="2"/>
  <c r="Q36" i="2"/>
  <c r="R36" i="2"/>
  <c r="S36" i="2"/>
  <c r="D36" i="2"/>
  <c r="U31" i="2"/>
  <c r="V31" i="2"/>
  <c r="W31" i="2"/>
  <c r="U32" i="2"/>
  <c r="W32" i="2"/>
  <c r="U33" i="2"/>
  <c r="V33" i="2"/>
  <c r="W33" i="2"/>
  <c r="U34" i="2"/>
  <c r="V34" i="2"/>
  <c r="W34" i="2"/>
  <c r="U35" i="2"/>
  <c r="V35" i="2"/>
  <c r="W35" i="2"/>
  <c r="T32" i="2"/>
  <c r="T33" i="2"/>
  <c r="T34" i="2"/>
  <c r="T35" i="2"/>
  <c r="T31" i="2"/>
  <c r="T36" i="2" s="1"/>
  <c r="F51" i="2"/>
  <c r="G43" i="2" s="1"/>
  <c r="W43" i="2" s="1"/>
  <c r="D51" i="2"/>
  <c r="E43" i="2" s="1"/>
  <c r="U43" i="2" s="1"/>
  <c r="C189" i="12"/>
  <c r="C188" i="12"/>
  <c r="C187" i="12"/>
  <c r="C186" i="12"/>
  <c r="C185" i="12"/>
  <c r="C184" i="12"/>
  <c r="C166" i="12"/>
  <c r="C164" i="12"/>
  <c r="C162" i="12"/>
  <c r="C144" i="12"/>
  <c r="C142" i="12"/>
  <c r="C140" i="12"/>
  <c r="C121" i="12"/>
  <c r="C119" i="12"/>
  <c r="C117" i="12"/>
  <c r="C101" i="12"/>
  <c r="C100" i="12"/>
  <c r="C99" i="12"/>
  <c r="C96" i="12"/>
  <c r="C97" i="12"/>
  <c r="C98" i="12"/>
  <c r="C78" i="12"/>
  <c r="C76" i="12"/>
  <c r="C74" i="12"/>
  <c r="C55" i="12"/>
  <c r="C53" i="12"/>
  <c r="C32" i="12"/>
  <c r="C30" i="12"/>
  <c r="C51" i="12"/>
  <c r="C28" i="12"/>
  <c r="E125" i="3" l="1"/>
  <c r="E123" i="3"/>
  <c r="E103" i="3"/>
  <c r="E115" i="3"/>
  <c r="E102" i="3"/>
  <c r="E117" i="3"/>
  <c r="E113" i="3"/>
  <c r="E96" i="3"/>
  <c r="E94" i="3"/>
  <c r="E92" i="3"/>
  <c r="E90" i="3"/>
  <c r="E97" i="3" s="1"/>
  <c r="E95" i="3"/>
  <c r="E93" i="3"/>
  <c r="E111" i="3"/>
  <c r="E118" i="3" s="1"/>
  <c r="E116" i="3"/>
  <c r="E114" i="3"/>
  <c r="E75" i="3"/>
  <c r="E73" i="3"/>
  <c r="E79" i="3"/>
  <c r="E81" i="3"/>
  <c r="E77" i="3"/>
  <c r="E82" i="3"/>
  <c r="E80" i="3"/>
  <c r="E78" i="3"/>
  <c r="E76" i="3"/>
  <c r="G73" i="3"/>
  <c r="G81" i="3"/>
  <c r="G79" i="3"/>
  <c r="G77" i="3"/>
  <c r="G75" i="3"/>
  <c r="G82" i="3"/>
  <c r="G80" i="3"/>
  <c r="G78" i="3"/>
  <c r="G76" i="3"/>
  <c r="E52" i="3"/>
  <c r="H83" i="3"/>
  <c r="E32" i="3"/>
  <c r="E39" i="3" s="1"/>
  <c r="E37" i="3"/>
  <c r="E35" i="3"/>
  <c r="E33" i="3"/>
  <c r="G38" i="3"/>
  <c r="G36" i="3"/>
  <c r="G34" i="3"/>
  <c r="E61" i="3"/>
  <c r="E68" i="3" s="1"/>
  <c r="E66" i="3"/>
  <c r="E64" i="3"/>
  <c r="E62" i="3"/>
  <c r="G67" i="3"/>
  <c r="G65" i="3"/>
  <c r="G63" i="3"/>
  <c r="E38" i="3"/>
  <c r="E36" i="3"/>
  <c r="G32" i="3"/>
  <c r="G39" i="3" s="1"/>
  <c r="G37" i="3"/>
  <c r="G35" i="3"/>
  <c r="E67" i="3"/>
  <c r="E65" i="3"/>
  <c r="G61" i="3"/>
  <c r="G68" i="3" s="1"/>
  <c r="G66" i="3"/>
  <c r="G64" i="3"/>
  <c r="E48" i="3"/>
  <c r="H54" i="3"/>
  <c r="E44" i="3"/>
  <c r="E50" i="3"/>
  <c r="E46" i="3"/>
  <c r="G53" i="3"/>
  <c r="G51" i="3"/>
  <c r="G49" i="3"/>
  <c r="G47" i="3"/>
  <c r="G45" i="3"/>
  <c r="E53" i="3"/>
  <c r="E51" i="3"/>
  <c r="E49" i="3"/>
  <c r="E47" i="3"/>
  <c r="G44" i="3"/>
  <c r="G52" i="3"/>
  <c r="G50" i="3"/>
  <c r="G48" i="3"/>
  <c r="M24" i="3"/>
  <c r="M21" i="3"/>
  <c r="M13" i="3"/>
  <c r="W36" i="2"/>
  <c r="U36" i="2"/>
  <c r="V51" i="2"/>
  <c r="G50" i="2"/>
  <c r="W50" i="2" s="1"/>
  <c r="G48" i="2"/>
  <c r="W48" i="2" s="1"/>
  <c r="G46" i="2"/>
  <c r="W46" i="2" s="1"/>
  <c r="G44" i="2"/>
  <c r="W44" i="2" s="1"/>
  <c r="V36" i="2"/>
  <c r="G42" i="2"/>
  <c r="G49" i="2"/>
  <c r="W49" i="2" s="1"/>
  <c r="G47" i="2"/>
  <c r="W47" i="2" s="1"/>
  <c r="G45" i="2"/>
  <c r="W45" i="2" s="1"/>
  <c r="E70" i="2"/>
  <c r="E77" i="2"/>
  <c r="U77" i="2" s="1"/>
  <c r="E75" i="2"/>
  <c r="U75" i="2" s="1"/>
  <c r="E73" i="2"/>
  <c r="U73" i="2" s="1"/>
  <c r="E71" i="2"/>
  <c r="U71" i="2" s="1"/>
  <c r="G78" i="2"/>
  <c r="W78" i="2" s="1"/>
  <c r="G76" i="2"/>
  <c r="W76" i="2" s="1"/>
  <c r="G74" i="2"/>
  <c r="W74" i="2" s="1"/>
  <c r="G72" i="2"/>
  <c r="W72" i="2" s="1"/>
  <c r="E78" i="2"/>
  <c r="U78" i="2" s="1"/>
  <c r="E76" i="2"/>
  <c r="U76" i="2" s="1"/>
  <c r="E74" i="2"/>
  <c r="U74" i="2" s="1"/>
  <c r="G70" i="2"/>
  <c r="G77" i="2"/>
  <c r="W77" i="2" s="1"/>
  <c r="G75" i="2"/>
  <c r="W75" i="2" s="1"/>
  <c r="G73" i="2"/>
  <c r="W73" i="2" s="1"/>
  <c r="T79" i="2"/>
  <c r="U70" i="2"/>
  <c r="W70" i="2"/>
  <c r="T51" i="2"/>
  <c r="E50" i="2"/>
  <c r="U50" i="2" s="1"/>
  <c r="E47" i="2"/>
  <c r="U47" i="2" s="1"/>
  <c r="E45" i="2"/>
  <c r="U45" i="2" s="1"/>
  <c r="E42" i="2"/>
  <c r="E48" i="2"/>
  <c r="U48" i="2" s="1"/>
  <c r="E46" i="2"/>
  <c r="U46" i="2" s="1"/>
  <c r="E126" i="3" l="1"/>
  <c r="E104" i="3"/>
  <c r="E83" i="3"/>
  <c r="G83" i="3"/>
  <c r="E54" i="3"/>
  <c r="G54" i="3"/>
  <c r="W79" i="2"/>
  <c r="U79" i="2"/>
  <c r="G79" i="2"/>
  <c r="E79" i="2"/>
  <c r="G51" i="2"/>
  <c r="W42" i="2"/>
  <c r="W51" i="2" s="1"/>
  <c r="U42" i="2"/>
  <c r="U51" i="2" s="1"/>
  <c r="E51" i="2"/>
  <c r="E18" i="1"/>
</calcChain>
</file>

<file path=xl/sharedStrings.xml><?xml version="1.0" encoding="utf-8"?>
<sst xmlns="http://schemas.openxmlformats.org/spreadsheetml/2006/main" count="1410" uniqueCount="591">
  <si>
    <t>When reading through the Green Corridor Pre-Feasibility Blueprint several tables are mentioned to be filled with data. These tables are ready to use in the respective worksheets. In addition you´ll always find a pre-filled example incl. data source to facilitate your search for necessary data.</t>
  </si>
  <si>
    <t>The worksheets in this toolbox are structured according to the chapters in the blueprint:</t>
  </si>
  <si>
    <t>Alternative Fuel: Timing, capacity, emission and cost</t>
  </si>
  <si>
    <t>Port, storage and bunkering infrastructure</t>
  </si>
  <si>
    <t>Trade routes, vessel, cargo and services</t>
  </si>
  <si>
    <t>Policy, regulatory and funding</t>
  </si>
  <si>
    <t>Potential green corridor selection frameworks</t>
  </si>
  <si>
    <t>Additional information and explanations are given in the respective worksheets.</t>
  </si>
  <si>
    <t>Some background information for "Alternative Fuel" and "Vessels and Trade" are hidden. Just unhide the worksheets to see details.</t>
  </si>
  <si>
    <t>Chapter 2: Alternative fuels: Timing, capacity, emission and cost</t>
  </si>
  <si>
    <t>Overall</t>
  </si>
  <si>
    <t>Tab. 2.1: Overview of Alternative Fuels of interest</t>
  </si>
  <si>
    <t>Fuel type choice</t>
  </si>
  <si>
    <t>Name</t>
  </si>
  <si>
    <t>optional data</t>
  </si>
  <si>
    <t xml:space="preserve">Choose all fuels that you want to assess out of the drop down menu. </t>
  </si>
  <si>
    <t>Alternative Fuel 1</t>
  </si>
  <si>
    <t>From drop down menu</t>
  </si>
  <si>
    <t>mandatory data</t>
  </si>
  <si>
    <t>If your fuel is not listed, adapt the dropdown in worksheet "Fuel Back-up" (hidden).</t>
  </si>
  <si>
    <t>Alternative Fuel 2</t>
  </si>
  <si>
    <t>The selection here will fill the cells below as well.</t>
  </si>
  <si>
    <t>Alternative Fuel 3</t>
  </si>
  <si>
    <t>Alternative Fuel 4</t>
  </si>
  <si>
    <t>Alternative Fuel 5</t>
  </si>
  <si>
    <t>Alternative Fuel 6</t>
  </si>
  <si>
    <t>Pre-filled example below</t>
  </si>
  <si>
    <t>e-Ammonia</t>
  </si>
  <si>
    <t>e-Hydrogen</t>
  </si>
  <si>
    <t>e-Methanol</t>
  </si>
  <si>
    <t>e-Diesel</t>
  </si>
  <si>
    <t>Intra-regional</t>
  </si>
  <si>
    <t xml:space="preserve">Tab. 2.2: Intra-Regional Alternative Fuel Supply </t>
  </si>
  <si>
    <r>
      <rPr>
        <b/>
        <u/>
        <sz val="12"/>
        <color theme="1"/>
        <rFont val="Aktiv Grotesk Thin"/>
        <family val="2"/>
      </rPr>
      <t>Timing</t>
    </r>
    <r>
      <rPr>
        <sz val="12"/>
        <color theme="1"/>
        <rFont val="Aktiv Grotesk Thin"/>
        <family val="2"/>
      </rPr>
      <t xml:space="preserve"> and </t>
    </r>
    <r>
      <rPr>
        <b/>
        <u/>
        <sz val="12"/>
        <color theme="1"/>
        <rFont val="Aktiv Grotesk Thin"/>
        <family val="2"/>
      </rPr>
      <t>capacity</t>
    </r>
    <r>
      <rPr>
        <sz val="12"/>
        <color theme="1"/>
        <rFont val="Aktiv Grotesk Thin"/>
        <family val="2"/>
      </rPr>
      <t xml:space="preserve"> of planned green fuel projects </t>
    </r>
  </si>
  <si>
    <t>Fuel type</t>
  </si>
  <si>
    <t>Unit</t>
  </si>
  <si>
    <t>Existing</t>
  </si>
  <si>
    <t>Identify the alternative fuel production within your defined area of interest in a given timeframe.</t>
  </si>
  <si>
    <t>in kTon MFO equivalent</t>
  </si>
  <si>
    <t xml:space="preserve"> in GJ</t>
  </si>
  <si>
    <t>Data source</t>
  </si>
  <si>
    <t>https://energia.gob.cl/sites/default/files/documentos/green_h2_strategy_chile.pdf</t>
  </si>
  <si>
    <t xml:space="preserve">Tab. 2.3: Intra-Regional Alternative Fuel Supply </t>
  </si>
  <si>
    <r>
      <t xml:space="preserve">Cumulative capacity of planned green fuel projects adjusted for estimated </t>
    </r>
    <r>
      <rPr>
        <b/>
        <u/>
        <sz val="12"/>
        <color theme="1"/>
        <rFont val="Aktiv Grotesk Thin"/>
        <family val="2"/>
      </rPr>
      <t>sector competition</t>
    </r>
  </si>
  <si>
    <t>Take expected competition with other industries into consideration and estimate the amount of alternative fuel, that will be left for maritime purposes.</t>
  </si>
  <si>
    <t>Tab. 2.2 minus assumptions on alt. fuel availability for the green corridor e.g. 60% of alt. fuel 1, and nothing of alt. fuel 2 &amp; 3</t>
  </si>
  <si>
    <t>Tab. 2.4: Intra-Regional Fuel Cost of origin</t>
  </si>
  <si>
    <t>Cost in USD / GJ and USD / t</t>
  </si>
  <si>
    <t xml:space="preserve">Estimate the expected alternative fuel cost within your defined area of interest in a reasonable timeframe and as good as it is possible from a current perspective. </t>
  </si>
  <si>
    <t>in USD / GJ</t>
  </si>
  <si>
    <t>You might use the open version of NavigaTE for initial data.</t>
  </si>
  <si>
    <t>in USD / t</t>
  </si>
  <si>
    <t>Northern European Green Corridor Network / open version of NavigaTE (estimated cost for Europe)</t>
  </si>
  <si>
    <t>Tab. 2.5: Emission factors for intra-regional alternative fuels</t>
  </si>
  <si>
    <t>Well to wake emission in gCO2eq. / MJ</t>
  </si>
  <si>
    <t>Identify the alternative fuel emission factors within your defined area of interest in a given timeframe.</t>
  </si>
  <si>
    <t xml:space="preserve">Open version of NavigaTE (region: Europe) </t>
  </si>
  <si>
    <t>Extra-regional</t>
  </si>
  <si>
    <t xml:space="preserve">Tab. 2.6: Extra-Regional Alternative Fuel Supply </t>
  </si>
  <si>
    <t>Identify the amount of alternative fuel which can be imported to your defined area of interest in a given timeframe.</t>
  </si>
  <si>
    <t>xxx</t>
  </si>
  <si>
    <t xml:space="preserve">Tab. 2.7: Extra-Regional Alternative Fuel Supply </t>
  </si>
  <si>
    <t>Tab. 2.8: Extra-Regional Fuel Cost of Origin</t>
  </si>
  <si>
    <t xml:space="preserve">Estimate the expected alternative fuel cost when imported to your defined area of interest in a reasonable timeframe and as good as it is possible from a current perspective. </t>
  </si>
  <si>
    <t>Tab. 2.9: Emission factors for extra-regional alternative fuels</t>
  </si>
  <si>
    <t>Identify the alternative fuel emission factors when imported to your defined area of interest in a given timeframe.</t>
  </si>
  <si>
    <t>Dropdwon list for Tab. 2.1</t>
  </si>
  <si>
    <t>Adjust here if necessary</t>
  </si>
  <si>
    <t>↓</t>
  </si>
  <si>
    <t>Data source:</t>
  </si>
  <si>
    <t>Blue ammonia</t>
  </si>
  <si>
    <t>Biomethane</t>
  </si>
  <si>
    <t>e-Methane</t>
  </si>
  <si>
    <t>Biomethanol</t>
  </si>
  <si>
    <t>Biodiesel</t>
  </si>
  <si>
    <t>Blue hydrogen</t>
  </si>
  <si>
    <t>Formula for tables 2.2 ff.</t>
  </si>
  <si>
    <t>Chapter 3: Port, storage, and bunkering infrastructure</t>
  </si>
  <si>
    <t>Tab. 3.1: Port Specific Restrictions</t>
  </si>
  <si>
    <t>Port [Name]</t>
  </si>
  <si>
    <t>Ownership [type]</t>
  </si>
  <si>
    <t>Location [UTM X]</t>
  </si>
  <si>
    <t>Location [UTM Y]</t>
  </si>
  <si>
    <t>Water depth [m]</t>
  </si>
  <si>
    <t>Congestion degree (0: none 10: massive)</t>
  </si>
  <si>
    <t>Max. Ships per day</t>
  </si>
  <si>
    <t>Max. Storage capacity</t>
  </si>
  <si>
    <t>Number of cranes</t>
  </si>
  <si>
    <t>optional</t>
  </si>
  <si>
    <t>Find all objective port related data that might discriminate one port in comparison to others when identifying possible green corridors.</t>
  </si>
  <si>
    <t>mandatory</t>
  </si>
  <si>
    <t>Important to know: these are only some of many possible examples – adjust the table with respective criteria / restrictions for your defined area of interest.</t>
  </si>
  <si>
    <t>Number of voyages per year</t>
  </si>
  <si>
    <t>Max. Vessel size [feet]</t>
  </si>
  <si>
    <t>Cranes lift more than 50t</t>
  </si>
  <si>
    <t>Arica</t>
  </si>
  <si>
    <t> Public</t>
  </si>
  <si>
    <t> -18,47</t>
  </si>
  <si>
    <t>-70,33</t>
  </si>
  <si>
    <t> 4,9</t>
  </si>
  <si>
    <t> 300</t>
  </si>
  <si>
    <t>&gt; 500 </t>
  </si>
  <si>
    <t> Yes</t>
  </si>
  <si>
    <t>Iquique</t>
  </si>
  <si>
    <t> -20,2</t>
  </si>
  <si>
    <t>-70,17</t>
  </si>
  <si>
    <t> 6,4</t>
  </si>
  <si>
    <t> 317</t>
  </si>
  <si>
    <t>&gt; 500</t>
  </si>
  <si>
    <t>Tocopilla</t>
  </si>
  <si>
    <t> -22,08</t>
  </si>
  <si>
    <t>-70,23</t>
  </si>
  <si>
    <t> 11</t>
  </si>
  <si>
    <t> 107</t>
  </si>
  <si>
    <t>Mejillones</t>
  </si>
  <si>
    <t> -23,1</t>
  </si>
  <si>
    <t>-70,47</t>
  </si>
  <si>
    <t> 20,1</t>
  </si>
  <si>
    <t> 1139</t>
  </si>
  <si>
    <t> No</t>
  </si>
  <si>
    <t>Puerto Angamos</t>
  </si>
  <si>
    <t> -</t>
  </si>
  <si>
    <t> -23,08</t>
  </si>
  <si>
    <t>-70,38</t>
  </si>
  <si>
    <t>Antofagasta</t>
  </si>
  <si>
    <t> -23,65</t>
  </si>
  <si>
    <t>-70,42</t>
  </si>
  <si>
    <t> 7,1</t>
  </si>
  <si>
    <t> 481</t>
  </si>
  <si>
    <t xml:space="preserve">Port specific trade – Table 3.2: Port Activities, Imports </t>
  </si>
  <si>
    <t>General cargo</t>
  </si>
  <si>
    <t>Refrigerated cargo</t>
  </si>
  <si>
    <t>Bulk Cargo</t>
  </si>
  <si>
    <t>Liquid Cargo</t>
  </si>
  <si>
    <t>Sum</t>
  </si>
  <si>
    <t>Analyze trade patterns and cargo types in your listed ports of interest, to get an understanding of size and importance of different locations.</t>
  </si>
  <si>
    <t>Tonnage per port (in t)</t>
  </si>
  <si>
    <t>Port share of cargo type (in %)</t>
  </si>
  <si>
    <t>Value (FOB) per port (in US $)</t>
  </si>
  <si>
    <t>Growth (in %)</t>
  </si>
  <si>
    <t>Focus on import to your defined area of interest.</t>
  </si>
  <si>
    <t>Total</t>
  </si>
  <si>
    <t>Chanaral / Barquito</t>
  </si>
  <si>
    <t>Caldera / Calderilla</t>
  </si>
  <si>
    <t>Huasco / Guacolda</t>
  </si>
  <si>
    <t>Chilean Green Corridor Network</t>
  </si>
  <si>
    <t>https://www.directemar.cl/directemar/site/edic/base/port/boletin_maritimo.html</t>
  </si>
  <si>
    <t xml:space="preserve">Port specific trade – Table 3.3: Port Activities, Exports </t>
  </si>
  <si>
    <t>Focus on export out of your defined area of interest.</t>
  </si>
  <si>
    <t>Patillos</t>
  </si>
  <si>
    <t>Punta Patache</t>
  </si>
  <si>
    <t>Michilla</t>
  </si>
  <si>
    <t>Current infrastructure – Table 3.4: Overview of the bunkering and infrastructure options available per port</t>
  </si>
  <si>
    <t>Operator [Name]</t>
  </si>
  <si>
    <t>Fuel type [yes; no]</t>
  </si>
  <si>
    <t>Infrastructure in place [yes; no]</t>
  </si>
  <si>
    <t>Current development stage 
(1: pilot phase, 5: demonstration phase, 10: industrial phase)</t>
  </si>
  <si>
    <t>Map the current ability to handle ammonia, methanol and other relevant chemicals to get an overview whether a green corridor with specific alt. fuel is already possible or favours one port against another.</t>
  </si>
  <si>
    <t>Truck</t>
  </si>
  <si>
    <t>Barge</t>
  </si>
  <si>
    <t>Pipe</t>
  </si>
  <si>
    <t xml:space="preserve">The rating of the development stage is subjective and depends on the person doing the green corridor assessment. </t>
  </si>
  <si>
    <t>COPEC Marine Fuels, Agunsa</t>
  </si>
  <si>
    <t>no</t>
  </si>
  <si>
    <t>yes</t>
  </si>
  <si>
    <t>COPEC Marine Fuels, Clipper Oil Marine Fuels </t>
  </si>
  <si>
    <t>COPEC Marine Fuels </t>
  </si>
  <si>
    <t>Angamos</t>
  </si>
  <si>
    <t>https://www.dnv.com/services/alternative-fuels-insight-128171</t>
  </si>
  <si>
    <t>Future infrastructure – Table 3.5: Port Readiness Level - Bunkering</t>
  </si>
  <si>
    <t xml:space="preserve">Future available bunkering  and infrastructure options for ports of interest in region </t>
  </si>
  <si>
    <t>Port and Fuel type</t>
  </si>
  <si>
    <t>2022</t>
  </si>
  <si>
    <t>2025</t>
  </si>
  <si>
    <t>2030</t>
  </si>
  <si>
    <t>Make a Port Readiness Level Assessment for both Bunkering and Port Call to estimate a time frame on when a green corridor with specific alt. fuel might be possible.</t>
  </si>
  <si>
    <t>Port 1 - Alternative Fuel 1</t>
  </si>
  <si>
    <t>Reference source available from beginning of 2023 (search for "Port Readiness Level").</t>
  </si>
  <si>
    <t>Port 2 - Alternative Fuel 1</t>
  </si>
  <si>
    <t>Port 3 - Alternative Fuel 1</t>
  </si>
  <si>
    <t>Port 4 - Alternative Fuel 1</t>
  </si>
  <si>
    <t>Port 5 - Alternative Fuel 1</t>
  </si>
  <si>
    <t>Pre-filled example below - one table per alternative fuel</t>
  </si>
  <si>
    <t>Ammonia</t>
  </si>
  <si>
    <t>Port of Rotterdam - Ammonia</t>
  </si>
  <si>
    <t>Port of Hamburg - Ammonia</t>
  </si>
  <si>
    <t>Port of Roenne - Ammonia</t>
  </si>
  <si>
    <t>Port of Tallinn - Ammonia</t>
  </si>
  <si>
    <t>Port of Gdyna - Ammonia</t>
  </si>
  <si>
    <t>Northern European Green Corridor Network (not specified if call or bunkering)</t>
  </si>
  <si>
    <t>Self-assessment based on the World Ports Climate Action Program Port Readiness Level Tool</t>
  </si>
  <si>
    <t>Methanol</t>
  </si>
  <si>
    <t>Port of Rotterdam - Methanol</t>
  </si>
  <si>
    <t>Port of Hamburg - Methanol</t>
  </si>
  <si>
    <t>Port of Roenne - Methanol</t>
  </si>
  <si>
    <t>Port of Tallinn - Methanol</t>
  </si>
  <si>
    <t>Port of Gdyna - Methanol</t>
  </si>
  <si>
    <t>Future infrastructure – Table 3.6: Port Readiness Level - Call</t>
  </si>
  <si>
    <t xml:space="preserve">Future available port calls possible with alternative fuels </t>
  </si>
  <si>
    <t>Pre-filled example see Table 3.5</t>
  </si>
  <si>
    <t>Chapter 4: Trade routes, vessel, cargo and services</t>
  </si>
  <si>
    <t>Vessel analysis – Table 4.1: Emissions and fuel consumption</t>
  </si>
  <si>
    <t>Summary of fuel consumption and CO2 emissions (TtW) for defined region fleet during a defined time phase</t>
  </si>
  <si>
    <t>Vessel segment 1</t>
  </si>
  <si>
    <t>Vessel segment 2</t>
  </si>
  <si>
    <t>Vessel segment 3</t>
  </si>
  <si>
    <t>Vessel segment 4</t>
  </si>
  <si>
    <t>Vessel segment 5</t>
  </si>
  <si>
    <t>Vessel segment 6</t>
  </si>
  <si>
    <t>Vessel segment 7</t>
  </si>
  <si>
    <t>Vessel segment 8</t>
  </si>
  <si>
    <t>Vessel segment 9</t>
  </si>
  <si>
    <t>Make overview of vessel-segments operating in region of interest, including number of vessels, voyages, fuel consumption and CO2 emission in a reasonable time frame.</t>
  </si>
  <si>
    <t>Ships (#)</t>
  </si>
  <si>
    <t>Voyages (#)</t>
  </si>
  <si>
    <t>Emission factor (#)</t>
  </si>
  <si>
    <t>Fuel Main (kT/yr)</t>
  </si>
  <si>
    <t>Fuel Aux (kT/yr)</t>
  </si>
  <si>
    <t>Total fuel (kT/yr)</t>
  </si>
  <si>
    <t>CO2 emissions (kT/yr)</t>
  </si>
  <si>
    <t>RoPax</t>
  </si>
  <si>
    <t>Tanker</t>
  </si>
  <si>
    <t>Cargo</t>
  </si>
  <si>
    <t>Container</t>
  </si>
  <si>
    <t>Vehicle</t>
  </si>
  <si>
    <t>Cruise</t>
  </si>
  <si>
    <t>Passenger</t>
  </si>
  <si>
    <t>Service</t>
  </si>
  <si>
    <t>Fishing</t>
  </si>
  <si>
    <t>Northern European Green Corridor Network</t>
  </si>
  <si>
    <t>https://portal.helcom.fi/meetings/MARITIME%2020-2020-787/MeetingDocuments/5-2%20Emissions%20from%20Baltic%20Sea%20shipping%20in%202006%20-%202019.pdf</t>
  </si>
  <si>
    <t>Vessel specific trade – Table 4.2: Trade, Imports</t>
  </si>
  <si>
    <t xml:space="preserve">Product </t>
  </si>
  <si>
    <t>Volume (in t)</t>
  </si>
  <si>
    <t>Share of total tonnage (in %)</t>
  </si>
  <si>
    <t>Value (FOB in US $)</t>
  </si>
  <si>
    <t>Share of total value (in %)</t>
  </si>
  <si>
    <t>FOB / tonnage</t>
  </si>
  <si>
    <t>Where from (main country)</t>
  </si>
  <si>
    <t>Vessel segment</t>
  </si>
  <si>
    <t>Growth</t>
  </si>
  <si>
    <t>Make overview of export and import as per volume and value, as well as to which vessel segments the cargo is being handled on to get an understanding of vessel related trade patterns.</t>
  </si>
  <si>
    <t>Product 1</t>
  </si>
  <si>
    <t>Product 2</t>
  </si>
  <si>
    <t>Bituminous coal, for thermal use, but not agglomerated</t>
  </si>
  <si>
    <t>Colombia</t>
  </si>
  <si>
    <t>Distillate fuel oils (diesel oil, diesel oil)</t>
  </si>
  <si>
    <t>United States</t>
  </si>
  <si>
    <t>Crude petroleum or bituminous mineral oils, with API grades greater than or equal to 25</t>
  </si>
  <si>
    <t>Brazil</t>
  </si>
  <si>
    <t>Other corn for consumption</t>
  </si>
  <si>
    <t>Argentina</t>
  </si>
  <si>
    <t>Liquefied natural gas</t>
  </si>
  <si>
    <t>Sulfuric acid; oleum</t>
  </si>
  <si>
    <t>Peru</t>
  </si>
  <si>
    <t>Crude petroleum or bituminous mineral oils, with API degrees less than 25</t>
  </si>
  <si>
    <t>Unpulverized cements ("clinker"), whether or not colored</t>
  </si>
  <si>
    <t>South Korea</t>
  </si>
  <si>
    <t>Liquefied Propane Gas</t>
  </si>
  <si>
    <t>Cake flours from the extraction of soybean oil (soy</t>
  </si>
  <si>
    <t>Paraguay</t>
  </si>
  <si>
    <t>https://www.directemar.cl/directemar/estadisticas-maritimas/boletin-estadistico-maritimo/historico/boletin-estadistico-maritimo-edicion-2021</t>
  </si>
  <si>
    <t>Vessel specific trade – Table 4.3: Trade, Exports</t>
  </si>
  <si>
    <t>Share of total value (%)</t>
  </si>
  <si>
    <t>Cargo segment</t>
  </si>
  <si>
    <t>Iron ores and their concentrates</t>
  </si>
  <si>
    <t>China</t>
  </si>
  <si>
    <t>Copper Ore</t>
  </si>
  <si>
    <t>Rock salt, saline salt, sea salt</t>
  </si>
  <si>
    <t>Wood in chips or particles, of eucalyptus nitens</t>
  </si>
  <si>
    <t>Mexico</t>
  </si>
  <si>
    <t>Cathodes and cathode sections of refined copper</t>
  </si>
  <si>
    <t>Bleached cellulose, eucalyptus</t>
  </si>
  <si>
    <t>Iron ore pellets and concentrates</t>
  </si>
  <si>
    <t>Wood in chips or particles, of eucalyptus globulus</t>
  </si>
  <si>
    <t>Semi-bleached or bleached coniferous wood chemical pulp</t>
  </si>
  <si>
    <t>Simply sawn lumber of distinguished pine</t>
  </si>
  <si>
    <t>Vessel specific service – Table 4.4 : Domestic Services</t>
  </si>
  <si>
    <t>Number of  passengers / cars / units</t>
  </si>
  <si>
    <t>Share of total number (in %)</t>
  </si>
  <si>
    <t>Where to (main country)</t>
  </si>
  <si>
    <t>Make overview of international and domestic service handling, as well as to which vessel segments the service is being handled on.</t>
  </si>
  <si>
    <t>Service 1</t>
  </si>
  <si>
    <t>Service 2</t>
  </si>
  <si>
    <t>Service 3</t>
  </si>
  <si>
    <t>Ferry transport people</t>
  </si>
  <si>
    <t>Denmark</t>
  </si>
  <si>
    <t>Ferries</t>
  </si>
  <si>
    <t>Ferry transport cars</t>
  </si>
  <si>
    <t>Danmarks Statistik 2021</t>
  </si>
  <si>
    <t>https://www.dst.dk/da/Statistik/emner/transport/persontransport/passagerer-og-transportruter</t>
  </si>
  <si>
    <t>Vessel specific service – Table 4.5 : International Services</t>
  </si>
  <si>
    <t>Sweden</t>
  </si>
  <si>
    <t xml:space="preserve">Green premium – Table 4.6: Incremental cost of green for a unit of cargo </t>
  </si>
  <si>
    <t>Additional cost of transport in green corridors</t>
  </si>
  <si>
    <t>Product / Service</t>
  </si>
  <si>
    <t>Transport Cost LSFO (in US $)</t>
  </si>
  <si>
    <t>Transport Cost alternative fuel 1 (in US $)</t>
  </si>
  <si>
    <t>Incremental cost of green in %</t>
  </si>
  <si>
    <t>Transport Cost alternative fuel 2 in (US $)</t>
  </si>
  <si>
    <t>Transport Cost alternative fuel 3 in (US $)</t>
  </si>
  <si>
    <t>Product 3</t>
  </si>
  <si>
    <t>Product 4</t>
  </si>
  <si>
    <t>Product 5</t>
  </si>
  <si>
    <t>Try to estimate incremental cost for green transport.</t>
  </si>
  <si>
    <t>Product 6</t>
  </si>
  <si>
    <t>Business case paper for inspiration is in preparation and will be available in the near future.</t>
  </si>
  <si>
    <t>Product 7</t>
  </si>
  <si>
    <t>Product 8</t>
  </si>
  <si>
    <t>Product 9</t>
  </si>
  <si>
    <t>Product 10</t>
  </si>
  <si>
    <t>Transport Cost e-Ammonia (in US $)</t>
  </si>
  <si>
    <t>Copper to China</t>
  </si>
  <si>
    <t>Ammonia to Singapore</t>
  </si>
  <si>
    <t>Green premium – Table 4.7: Incremental cost of green for a service</t>
  </si>
  <si>
    <t>Additional cost of services in green corridors</t>
  </si>
  <si>
    <t>Transport Cost LSFO in (US $)</t>
  </si>
  <si>
    <t>Service 4</t>
  </si>
  <si>
    <t>Service 5</t>
  </si>
  <si>
    <t>Service 6</t>
  </si>
  <si>
    <t>Service 7</t>
  </si>
  <si>
    <t>Service 8</t>
  </si>
  <si>
    <t>Service 9</t>
  </si>
  <si>
    <t>Service 10</t>
  </si>
  <si>
    <t>RoRo from Japan</t>
  </si>
  <si>
    <t>Domestic Ferry</t>
  </si>
  <si>
    <t>Examples for vessel segments</t>
  </si>
  <si>
    <t>Bulker</t>
  </si>
  <si>
    <t>→</t>
  </si>
  <si>
    <t>Capesize</t>
  </si>
  <si>
    <t>RoRo</t>
  </si>
  <si>
    <t>Supramax</t>
  </si>
  <si>
    <t>Reefer</t>
  </si>
  <si>
    <t>Handysize</t>
  </si>
  <si>
    <t>General Cargo</t>
  </si>
  <si>
    <t>Kamsarmax</t>
  </si>
  <si>
    <t>Tugs</t>
  </si>
  <si>
    <t>Incremental cost calculations</t>
  </si>
  <si>
    <t>https://www.greenclimate.fund/sites/default/files/document/gcf-b21-03.pdf</t>
  </si>
  <si>
    <t>Chapter 5: Policy, regualtory and funding</t>
  </si>
  <si>
    <t>Level of Regulatory involvement</t>
  </si>
  <si>
    <t>What is the defined 'area of green corridor assessment' ?</t>
  </si>
  <si>
    <t>|</t>
  </si>
  <si>
    <t>Continent</t>
  </si>
  <si>
    <t>Sub-Continent</t>
  </si>
  <si>
    <t>Country</t>
  </si>
  <si>
    <t>Region</t>
  </si>
  <si>
    <t xml:space="preserve">Use the table on the left to identify the recommended level of data detail level. E.g. when your defined area of interest is a country like Chile, the recommended level of collecting data is on region level. </t>
  </si>
  <si>
    <t>Port</t>
  </si>
  <si>
    <t>Reg. Inv. Level 1</t>
  </si>
  <si>
    <t>Reg. Inv. Level 2</t>
  </si>
  <si>
    <t>Reg. Inv. Level 3</t>
  </si>
  <si>
    <t>Stage of value chain</t>
  </si>
  <si>
    <t>Reg. Inv. Level 4</t>
  </si>
  <si>
    <t>America</t>
  </si>
  <si>
    <t>South America</t>
  </si>
  <si>
    <t>Chile</t>
  </si>
  <si>
    <t>Metropolitan Region</t>
  </si>
  <si>
    <t>Assessment insides – Table 5.1.1: Regulatory Involvement Level 1 – Port Landscape - Qualitative</t>
  </si>
  <si>
    <t>Assessment insides – Table 5.1.2: Regulatory Involvement Level 1 – Port Landscape - Quantitative</t>
  </si>
  <si>
    <t>Type of regulation</t>
  </si>
  <si>
    <t>Regulator</t>
  </si>
  <si>
    <t>Main influence on stage of the value chain</t>
  </si>
  <si>
    <t>Key statements</t>
  </si>
  <si>
    <t>Discriminating factor for green corridors</t>
  </si>
  <si>
    <t>Key statements (port specific examples)</t>
  </si>
  <si>
    <t xml:space="preserve">Port </t>
  </si>
  <si>
    <t>Discriminating factor for green corridor</t>
  </si>
  <si>
    <t>Identify policy, regulatory and funding discriminating factors that may appear in your defined region. That will allow selecting one green corridor in comparison to another one.</t>
  </si>
  <si>
    <t>Factor 1 (0; 10)</t>
  </si>
  <si>
    <t>Factor 2 (0; 10)</t>
  </si>
  <si>
    <t>Factor 3 (0; 10)</t>
  </si>
  <si>
    <t>Describe the factor in the qualitative data table and rank it respectively in the quantitative table afterwards.</t>
  </si>
  <si>
    <t>Law</t>
  </si>
  <si>
    <t>Tab 5.1.2</t>
  </si>
  <si>
    <t>Infrastructure restrictions</t>
  </si>
  <si>
    <t>Port 1</t>
  </si>
  <si>
    <t>Important to know: these are only some of many possible examples – adjust the table with respective factors.</t>
  </si>
  <si>
    <t>Guidance</t>
  </si>
  <si>
    <t>Port 2</t>
  </si>
  <si>
    <t>Port 3</t>
  </si>
  <si>
    <t>Port 4</t>
  </si>
  <si>
    <t>Port 5</t>
  </si>
  <si>
    <t>Port 6</t>
  </si>
  <si>
    <t>Port 7</t>
  </si>
  <si>
    <t>Assessment insides – Table 5.2.1: Regulatory Involvement Level 2 – Region Landscape - Qualitative</t>
  </si>
  <si>
    <t>Assessment insides – Table 5.2.2: Regulatory Involvement Level 2 – Region Landscape - Quantitative</t>
  </si>
  <si>
    <t>Key statements (region specific examples)</t>
  </si>
  <si>
    <t>Tab 5.2.2</t>
  </si>
  <si>
    <t>Social / ecological incentives in specific region</t>
  </si>
  <si>
    <t>Region 1</t>
  </si>
  <si>
    <t>Similar incentives in same region</t>
  </si>
  <si>
    <t>Region 2</t>
  </si>
  <si>
    <t>Supporting development in infrastructure</t>
  </si>
  <si>
    <t>Region 3</t>
  </si>
  <si>
    <t>Region 4</t>
  </si>
  <si>
    <t>Region 5</t>
  </si>
  <si>
    <t>Region 6</t>
  </si>
  <si>
    <t>Region 7</t>
  </si>
  <si>
    <t>Economic incentives (0; 10)</t>
  </si>
  <si>
    <t>Development poles (0; 10)</t>
  </si>
  <si>
    <t>Chilean government</t>
  </si>
  <si>
    <t>Development poles to improve grid connection</t>
  </si>
  <si>
    <t>Tab 5.2.2_column “Development poles”</t>
  </si>
  <si>
    <t>Chilean Ministry of Finance</t>
  </si>
  <si>
    <t>Ley No 20.655: Special incentives for extreme zones</t>
  </si>
  <si>
    <t>Tab 5.2.2_column “Economic incentives”</t>
  </si>
  <si>
    <t>Chilean Ministry of Finance (CORFO)</t>
  </si>
  <si>
    <t xml:space="preserve">Chilean Green Corridor Network </t>
  </si>
  <si>
    <t>Assessment insides – Table 5.3.1: Regulatory Involvement Level 3 – Country Landscape - Qualitative</t>
  </si>
  <si>
    <t>Assessment insides – Table 5.3.2: Regulatory Involvement Level 3 – Country Landscape - Quantitative</t>
  </si>
  <si>
    <t>Key statements (country specific examples)</t>
  </si>
  <si>
    <t>Tab. 5.3.2</t>
  </si>
  <si>
    <t>Limits funding to specific fuels</t>
  </si>
  <si>
    <t>Country 1</t>
  </si>
  <si>
    <t>Country 2</t>
  </si>
  <si>
    <t>Ramp-up speed renewable energies</t>
  </si>
  <si>
    <t>Country 3</t>
  </si>
  <si>
    <t>Climate targets / ambitions</t>
  </si>
  <si>
    <t>Country 4</t>
  </si>
  <si>
    <t>Country 5</t>
  </si>
  <si>
    <t>Country 6</t>
  </si>
  <si>
    <t>Country 7</t>
  </si>
  <si>
    <t>Ammonia handling (0; 10)</t>
  </si>
  <si>
    <t>Electricity price (0; 10)</t>
  </si>
  <si>
    <t>Fuel storage (0; 10)</t>
  </si>
  <si>
    <t>Emission restrictions (0; 10)</t>
  </si>
  <si>
    <t>Rule</t>
  </si>
  <si>
    <t>tbd</t>
  </si>
  <si>
    <t>Methane fugitive emissions and methane slip</t>
  </si>
  <si>
    <t>Tab. 5.3.2_column “Emission restrictions”</t>
  </si>
  <si>
    <t>Germany</t>
  </si>
  <si>
    <t> 4</t>
  </si>
  <si>
    <t>Local authorities / ports</t>
  </si>
  <si>
    <t>Bunkering alternative fuels and operating vessels on alternative fuels in ports</t>
  </si>
  <si>
    <t>Tab 5.3.2_column “Fuel storage”</t>
  </si>
  <si>
    <t>The Netherlands</t>
  </si>
  <si>
    <t> 6</t>
  </si>
  <si>
    <t> Price</t>
  </si>
  <si>
    <t>Market </t>
  </si>
  <si>
    <t>Tariffs on electricity are under revision</t>
  </si>
  <si>
    <t>No standards for ammonia as alternative fuel </t>
  </si>
  <si>
    <t>Tab 5.3.2_column “Ammonia handling”</t>
  </si>
  <si>
    <t>Poland</t>
  </si>
  <si>
    <t> 2</t>
  </si>
  <si>
    <t>Estonia</t>
  </si>
  <si>
    <t xml:space="preserve">Northern European Green Corridor Network </t>
  </si>
  <si>
    <t>Assessment insides – Table 5.4.1: Regulatory Involvement Level 4 – Sub-Continent Landscape - Qualitative</t>
  </si>
  <si>
    <t>Assessment insides – Table 5.4.2: Regulatory Involvement Level 4 – Sub-Continent Landscape - Quantitative</t>
  </si>
  <si>
    <t>Key statements (sub-continent specific examples)</t>
  </si>
  <si>
    <t>Tab. 5.4.2</t>
  </si>
  <si>
    <t>Sub-Continent 1</t>
  </si>
  <si>
    <t>Sub-Continent 2</t>
  </si>
  <si>
    <t>Sub-Continent 3</t>
  </si>
  <si>
    <t>Sub-Continent 4</t>
  </si>
  <si>
    <t>Sub-Continent 5</t>
  </si>
  <si>
    <t>Sub-Continent 6</t>
  </si>
  <si>
    <t>Sub-Continent 7</t>
  </si>
  <si>
    <t>Chapter 6: Potential green corridor selection frameworks</t>
  </si>
  <si>
    <t>Rank CSC – Table 6.1: Green Corridors Selection Criteria</t>
  </si>
  <si>
    <t>Segment</t>
  </si>
  <si>
    <t>Criteria</t>
  </si>
  <si>
    <t>Weight (%)</t>
  </si>
  <si>
    <t>Identify relevant Corridor Selection Criteria based on Vision and Objectives (as outlined in Chapter 1) and literature insight.</t>
  </si>
  <si>
    <t>Trade and logistics</t>
  </si>
  <si>
    <t>Transport of cargo / service xy</t>
  </si>
  <si>
    <t>Depending on your selection criteria and its respective weight and ranking, this will influence your list of possible green corridors.</t>
  </si>
  <si>
    <t>Domestic trade route</t>
  </si>
  <si>
    <t>Important to know: these are only some of many possible examples – adjust the table with respective criteria.</t>
  </si>
  <si>
    <t>International trade route</t>
  </si>
  <si>
    <t>Transport of top 10 cargo</t>
  </si>
  <si>
    <t>Primary trade routes</t>
  </si>
  <si>
    <t>Expected future growth, CAGR 2021-2025</t>
  </si>
  <si>
    <t>Any corridor from largest port</t>
  </si>
  <si>
    <t>Emissions</t>
  </si>
  <si>
    <t>CO2 emissions</t>
  </si>
  <si>
    <t>Corridor readiness</t>
  </si>
  <si>
    <t>Any corridor until 2030</t>
  </si>
  <si>
    <t>Stakeholder readiness</t>
  </si>
  <si>
    <t>Use of alternative fuel 1</t>
  </si>
  <si>
    <t>Regulatory feasible</t>
  </si>
  <si>
    <t>Domestic use of Ammonia as cargo and Ammonia as fuel before 2030</t>
  </si>
  <si>
    <t>Transport of people internally in Chile on vessels by non-Ammonia alternative fuel before 2030</t>
  </si>
  <si>
    <t>International transport of a top 10 Export &amp; Import (by value) good in 2030</t>
  </si>
  <si>
    <t>International transport of Ammonia to enable Ammonia as a future commodity before 2030</t>
  </si>
  <si>
    <t>One of the top 10 most CO2 emitting vessels in (in 2020) to be on alternative fuel in 2030</t>
  </si>
  <si>
    <t xml:space="preserve">Any vessels and cargos which can sustain a corridor by 2027 by 5000t fuel / year </t>
  </si>
  <si>
    <t>List of possible green corridors – Table 6.2</t>
  </si>
  <si>
    <t>Corridor</t>
  </si>
  <si>
    <t xml:space="preserve">Domestic / International </t>
  </si>
  <si>
    <t>High volume routes</t>
  </si>
  <si>
    <t>Supporting characteristic</t>
  </si>
  <si>
    <t xml:space="preserve">For each CSC configuration, a series of prioritized green corridors are identified. </t>
  </si>
  <si>
    <t xml:space="preserve">Green Corridor Name 1 </t>
  </si>
  <si>
    <t>Green Corridor Name 2</t>
  </si>
  <si>
    <t>Green Corridor Name 3</t>
  </si>
  <si>
    <t>Green Corridor Name 4</t>
  </si>
  <si>
    <t>Green Corridor Name 5</t>
  </si>
  <si>
    <t>Green Corridor Name 6</t>
  </si>
  <si>
    <t> Chilean Powerplant Ammonia</t>
  </si>
  <si>
    <t>Domestic</t>
  </si>
  <si>
    <t>10% of global ammonia production</t>
  </si>
  <si>
    <t>Gas / LPG carriers</t>
  </si>
  <si>
    <t> Chilean Mining Explosives Ammonia</t>
  </si>
  <si>
    <t>Vision of delivering zero-emission copper</t>
  </si>
  <si>
    <t> Austral Ferries</t>
  </si>
  <si>
    <t>~ 50 vessels</t>
  </si>
  <si>
    <t>Some old ferry replacements</t>
  </si>
  <si>
    <t> Austral Cruise</t>
  </si>
  <si>
    <t>Domestic / International</t>
  </si>
  <si>
    <t>~ 120 port calls / year</t>
  </si>
  <si>
    <t>Prominent place for zero-emission-cruise</t>
  </si>
  <si>
    <t> CuS Corridor</t>
  </si>
  <si>
    <t>International</t>
  </si>
  <si>
    <t>Copper products are the main export product</t>
  </si>
  <si>
    <t xml:space="preserve">Premium for green is likely to be paid by US customers </t>
  </si>
  <si>
    <t> Copper China Corridor</t>
  </si>
  <si>
    <t>Significant quantities to China, Japan, South Korea</t>
  </si>
  <si>
    <t>Possible green corridors – Table 6.3: annual fuel consumption and CO2 emissions per corridor</t>
  </si>
  <si>
    <t>Distance per corridor (incl. return)</t>
  </si>
  <si>
    <t>nautical miles</t>
  </si>
  <si>
    <t>Insert number</t>
  </si>
  <si>
    <t>It is recommended to calculate the emissions and fuel consumption for your preferred corridors.</t>
  </si>
  <si>
    <t>Speed</t>
  </si>
  <si>
    <t>knots</t>
  </si>
  <si>
    <t>Time at sea</t>
  </si>
  <si>
    <t>days</t>
  </si>
  <si>
    <t>Calculation</t>
  </si>
  <si>
    <t>Time at port</t>
  </si>
  <si>
    <t>Time per trip (at sea and in port)</t>
  </si>
  <si>
    <t>Trips per year</t>
  </si>
  <si>
    <t>#</t>
  </si>
  <si>
    <t>Fuel consumption assumptions at sea</t>
  </si>
  <si>
    <t>tons/day</t>
  </si>
  <si>
    <t>Fuel consumption assumptions in port</t>
  </si>
  <si>
    <t>Total Fuel Consumption for one trip</t>
  </si>
  <si>
    <t>tons</t>
  </si>
  <si>
    <t>Total Fuel Consumption</t>
  </si>
  <si>
    <t>tons per year</t>
  </si>
  <si>
    <t>Fuel Co2e factor</t>
  </si>
  <si>
    <t>tCO2e/tfuel</t>
  </si>
  <si>
    <t>Annual Emission per year</t>
  </si>
  <si>
    <t>tCO2e</t>
  </si>
  <si>
    <t>Fuel Co2e factor (e.g. LSFO)</t>
  </si>
  <si>
    <t>Possible green corridors summary framework slide</t>
  </si>
  <si>
    <t>The summary framework gives an overview of important data, combined with your possible green corridors.</t>
  </si>
  <si>
    <t>Use this image as your central heatmap for further discussions.</t>
  </si>
  <si>
    <t>Supply for alternative fuels - reference year</t>
  </si>
  <si>
    <t>ktons</t>
  </si>
  <si>
    <t>Fuel cost - reference year</t>
  </si>
  <si>
    <t>$/ton</t>
  </si>
  <si>
    <t>Port share of total tonnage</t>
  </si>
  <si>
    <t>%</t>
  </si>
  <si>
    <t>Port share of total value</t>
  </si>
  <si>
    <t>Port Readiness Level - reference year</t>
  </si>
  <si>
    <t>1 = low, 9 = high</t>
  </si>
  <si>
    <t>Volume</t>
  </si>
  <si>
    <t>Value</t>
  </si>
  <si>
    <t>$</t>
  </si>
  <si>
    <t>Incremental cost of green per product</t>
  </si>
  <si>
    <t>Benefical regulation environment</t>
  </si>
  <si>
    <t>1 = low, 5 = high</t>
  </si>
  <si>
    <t>Annual emissions per corridor</t>
  </si>
  <si>
    <t>Supply for alternative fuels - 2030</t>
  </si>
  <si>
    <t>Fuel cost - 2030</t>
  </si>
  <si>
    <t>Port Readiness Level - 2030</t>
  </si>
  <si>
    <t>Ferry transport private cars</t>
  </si>
  <si>
    <t>Ferry transport buses</t>
  </si>
  <si>
    <t>https://www.statbank.dk/statbank5a/SelectVarVal/Define.asp?MainTable=SKIB34&amp;PLanguage=1&amp;PXSId=0&amp;wsid=cftree</t>
  </si>
  <si>
    <t>Data is not yet available. The toolbox will be updated constantly to ensure the input of latest data.</t>
  </si>
  <si>
    <t>European governments</t>
  </si>
  <si>
    <t>EU ETS; Country specific carbon taxes</t>
  </si>
  <si>
    <t>Northern Europe</t>
  </si>
  <si>
    <t>Southern Europe</t>
  </si>
  <si>
    <t>Eastern Europe</t>
  </si>
  <si>
    <t>Carbon taxes (0; 10)</t>
  </si>
  <si>
    <t>Tab 5.3.2_column “Electricity price”</t>
  </si>
  <si>
    <t>Carbon Tax: “laboratory” Europe shows U.S. it has no effect on aggregate jobs, growth - Energy Post</t>
  </si>
  <si>
    <t>Ley N° 17.989: Fund for the Promotion and Development of Remote Areas</t>
  </si>
  <si>
    <t>Magallanes</t>
  </si>
  <si>
    <t>Santiago Metropolitan</t>
  </si>
  <si>
    <t>Bio-Bio</t>
  </si>
  <si>
    <t>Western Europe</t>
  </si>
  <si>
    <t>Public owned ports cannot operate terminals</t>
  </si>
  <si>
    <t>Port ownership (0; 10)</t>
  </si>
  <si>
    <t>Huasco</t>
  </si>
  <si>
    <t>San Antonio</t>
  </si>
  <si>
    <t>Coronel</t>
  </si>
  <si>
    <t>https://www.searates.com/port/</t>
  </si>
  <si>
    <t>https://energia.gob.cl/sites/default/files/documentos/pelp2023-2027_informe_preliminar.pdf</t>
  </si>
  <si>
    <t>Guide on how to use this Toolbox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</si>
</sst>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
    <numFmt numFmtId="166" formatCode="0.0"/>
    <numFmt numFmtId="167" formatCode="_(* #,##0.0_);_(* \(#,##0.0\);_(* &quot;-&quot;??_);_(@_)"/>
    <numFmt numFmtId="168" formatCode="_(* #,##0_);_(* \(#,##0\);_(* &quot;-&quot;??_);_(@_)"/>
    <numFmt numFmtId="169" formatCode="_(* #,##0.000_);_(* \(#,##0.000\);_(* &quot;-&quot;??_);_(@_)"/>
  </numFmts>
  <fonts count="27" x14ac:knownFonts="1">
    <font>
      <sz val="11"/>
      <color theme="1"/>
      <name val="Calibri"/>
      <family val="2"/>
      <scheme val="minor"/>
    </font>
    <font>
      <sz val="8"/>
      <name val="Calibri"/>
      <family val="2"/>
      <scheme val="minor"/>
    </font>
    <font>
      <sz val="11"/>
      <color theme="1"/>
      <name val="Calibri"/>
      <family val="2"/>
    </font>
    <font>
      <sz val="11"/>
      <color theme="1"/>
      <name val="Calibri"/>
      <family val="2"/>
      <scheme val="minor"/>
    </font>
    <font>
      <sz val="11"/>
      <color theme="1"/>
      <name val="Aktiv Grotesk Thin"/>
      <family val="2"/>
    </font>
    <font>
      <sz val="12"/>
      <color theme="1"/>
      <name val="Aktiv Grotesk Thin"/>
      <family val="2"/>
    </font>
    <font>
      <b/>
      <sz val="16"/>
      <color theme="1"/>
      <name val="Aktiv Grotesk Thin"/>
      <family val="2"/>
    </font>
    <font>
      <b/>
      <sz val="14"/>
      <color theme="1"/>
      <name val="Aktiv Grotesk Thin"/>
      <family val="2"/>
    </font>
    <font>
      <b/>
      <sz val="11"/>
      <name val="Aktiv Grotesk Thin"/>
      <family val="2"/>
    </font>
    <font>
      <b/>
      <sz val="12"/>
      <color theme="1"/>
      <name val="Aktiv Grotesk Thin"/>
      <family val="2"/>
    </font>
    <font>
      <b/>
      <sz val="11"/>
      <color theme="0"/>
      <name val="Aktiv Grotesk Thin"/>
      <family val="2"/>
    </font>
    <font>
      <b/>
      <sz val="11"/>
      <color theme="1"/>
      <name val="Aktiv Grotesk Thin"/>
      <family val="2"/>
    </font>
    <font>
      <i/>
      <sz val="10"/>
      <color theme="1"/>
      <name val="Aktiv Grotesk Thin"/>
      <family val="2"/>
    </font>
    <font>
      <b/>
      <sz val="14"/>
      <name val="Aktiv Grotesk Thin"/>
      <family val="2"/>
    </font>
    <font>
      <b/>
      <u/>
      <sz val="12"/>
      <color theme="1"/>
      <name val="Aktiv Grotesk Thin"/>
      <family val="2"/>
    </font>
    <font>
      <sz val="11"/>
      <color theme="0"/>
      <name val="Aktiv Grotesk Thin"/>
      <family val="2"/>
    </font>
    <font>
      <b/>
      <sz val="12"/>
      <name val="Aktiv Grotesk Thin"/>
      <family val="2"/>
    </font>
    <font>
      <sz val="11"/>
      <color rgb="FFC00000"/>
      <name val="Aktiv Grotesk Thin"/>
      <family val="2"/>
    </font>
    <font>
      <sz val="11"/>
      <name val="Aktiv Grotesk Thin"/>
      <family val="2"/>
    </font>
    <font>
      <sz val="12"/>
      <name val="Aktiv Grotesk Thin"/>
      <family val="2"/>
    </font>
    <font>
      <b/>
      <sz val="11"/>
      <color rgb="FFC00000"/>
      <name val="Aktiv Grotesk Thin"/>
      <family val="2"/>
    </font>
    <font>
      <u/>
      <sz val="11"/>
      <color theme="10"/>
      <name val="Calibri"/>
      <family val="2"/>
      <scheme val="minor"/>
    </font>
    <font>
      <sz val="18"/>
      <color theme="1"/>
      <name val="Aktiv Grotesk Thin"/>
      <family val="2"/>
    </font>
    <font>
      <u/>
      <sz val="11"/>
      <name val="Aktiv Grotesk Thin"/>
      <family val="2"/>
    </font>
    <font>
      <sz val="11"/>
      <name val="Aktiv Grotesk Light"/>
      <family val="2"/>
    </font>
    <font>
      <b/>
      <sz val="12"/>
      <color theme="0"/>
      <name val="Aktiv Grotesk Thin"/>
      <family val="2"/>
    </font>
    <font>
      <sz val="11"/>
      <color rgb="FF000000"/>
      <name val="Aktiv Grotesk Thin"/>
      <family val="2"/>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B8E0C2"/>
        <bgColor indexed="64"/>
      </patternFill>
    </fill>
    <fill>
      <patternFill patternType="solid">
        <fgColor rgb="FFEEF8F0"/>
        <bgColor indexed="64"/>
      </patternFill>
    </fill>
    <fill>
      <patternFill patternType="solid">
        <fgColor rgb="FFE2F2E6"/>
        <bgColor indexed="64"/>
      </patternFill>
    </fill>
    <fill>
      <patternFill patternType="solid">
        <fgColor rgb="FFCFE9D5"/>
        <bgColor indexed="64"/>
      </patternFill>
    </fill>
    <fill>
      <patternFill patternType="solid">
        <fgColor rgb="FF6EA49A"/>
        <bgColor indexed="64"/>
      </patternFill>
    </fill>
    <fill>
      <patternFill patternType="solid">
        <fgColor rgb="FFB7D1CC"/>
        <bgColor indexed="64"/>
      </patternFill>
    </fill>
    <fill>
      <patternFill patternType="solid">
        <fgColor rgb="FFDEEAE8"/>
        <bgColor indexed="64"/>
      </patternFill>
    </fill>
    <fill>
      <patternFill patternType="solid">
        <fgColor rgb="FF447A7A"/>
        <bgColor indexed="64"/>
      </patternFill>
    </fill>
    <fill>
      <patternFill patternType="solid">
        <fgColor rgb="FF286464"/>
        <bgColor indexed="64"/>
      </patternFill>
    </fill>
    <fill>
      <patternFill patternType="solid">
        <fgColor rgb="FF5A7478"/>
        <bgColor indexed="64"/>
      </patternFill>
    </fill>
    <fill>
      <patternFill patternType="gray0625">
        <bgColor rgb="FFDEEAE8"/>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thin">
        <color rgb="FF000000"/>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cellStyleXfs>
  <cellXfs count="162">
    <xf numFmtId="0" fontId="0" fillId="0" borderId="0" xfId="0"/>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1" fillId="2" borderId="1" xfId="0" applyFont="1" applyFill="1" applyBorder="1" applyAlignment="1">
      <alignment vertical="center"/>
    </xf>
    <xf numFmtId="0" fontId="12" fillId="2" borderId="1" xfId="0" applyFont="1" applyFill="1" applyBorder="1" applyAlignment="1">
      <alignment vertical="center"/>
    </xf>
    <xf numFmtId="0" fontId="11" fillId="2" borderId="0" xfId="0" applyFont="1" applyFill="1" applyAlignment="1">
      <alignment horizontal="center" vertical="center"/>
    </xf>
    <xf numFmtId="0" fontId="8" fillId="2" borderId="1" xfId="0" applyFont="1" applyFill="1" applyBorder="1"/>
    <xf numFmtId="0" fontId="4" fillId="2" borderId="1" xfId="0" applyFont="1" applyFill="1" applyBorder="1"/>
    <xf numFmtId="0" fontId="15" fillId="2" borderId="0" xfId="0" applyFont="1" applyFill="1"/>
    <xf numFmtId="0" fontId="10" fillId="2" borderId="0" xfId="0" applyFont="1" applyFill="1"/>
    <xf numFmtId="0" fontId="4" fillId="0" borderId="0" xfId="0" applyFont="1"/>
    <xf numFmtId="0" fontId="10" fillId="2" borderId="0" xfId="0" applyFont="1" applyFill="1" applyAlignment="1">
      <alignment vertical="center" wrapText="1"/>
    </xf>
    <xf numFmtId="0" fontId="4" fillId="2" borderId="0" xfId="0" applyFont="1" applyFill="1" applyAlignment="1">
      <alignment vertical="center" wrapText="1"/>
    </xf>
    <xf numFmtId="0" fontId="10" fillId="2" borderId="0" xfId="0" applyFont="1" applyFill="1" applyAlignment="1">
      <alignment horizontal="center"/>
    </xf>
    <xf numFmtId="0" fontId="13" fillId="2" borderId="0" xfId="0" applyFont="1" applyFill="1"/>
    <xf numFmtId="0" fontId="18" fillId="2" borderId="1" xfId="0" applyFont="1" applyFill="1" applyBorder="1"/>
    <xf numFmtId="0" fontId="11" fillId="2" borderId="1" xfId="0" applyFont="1" applyFill="1" applyBorder="1"/>
    <xf numFmtId="0" fontId="11" fillId="2" borderId="0" xfId="0" applyFont="1" applyFill="1"/>
    <xf numFmtId="0" fontId="4" fillId="2" borderId="0" xfId="0" applyFont="1" applyFill="1" applyAlignment="1">
      <alignment wrapText="1"/>
    </xf>
    <xf numFmtId="165" fontId="4" fillId="2" borderId="1" xfId="0" applyNumberFormat="1" applyFont="1" applyFill="1" applyBorder="1"/>
    <xf numFmtId="0" fontId="4" fillId="2" borderId="0" xfId="0" applyFont="1" applyFill="1" applyAlignment="1">
      <alignment horizontal="center"/>
    </xf>
    <xf numFmtId="0" fontId="4" fillId="2" borderId="0" xfId="0" applyFont="1" applyFill="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left" vertical="center"/>
    </xf>
    <xf numFmtId="0" fontId="4" fillId="2" borderId="1" xfId="0" applyFont="1" applyFill="1" applyBorder="1" applyAlignment="1">
      <alignment horizontal="left"/>
    </xf>
    <xf numFmtId="0" fontId="16" fillId="2" borderId="0" xfId="0" applyFont="1" applyFill="1"/>
    <xf numFmtId="0" fontId="11" fillId="2" borderId="0" xfId="0" applyFont="1" applyFill="1" applyAlignment="1">
      <alignment vertical="center"/>
    </xf>
    <xf numFmtId="0" fontId="2" fillId="2" borderId="0" xfId="0" applyFont="1" applyFill="1" applyAlignment="1">
      <alignment horizontal="center"/>
    </xf>
    <xf numFmtId="0" fontId="19" fillId="2" borderId="0" xfId="0" applyFont="1" applyFill="1"/>
    <xf numFmtId="0" fontId="17" fillId="2" borderId="0" xfId="0" applyFont="1" applyFill="1"/>
    <xf numFmtId="0" fontId="20" fillId="2" borderId="0" xfId="0" applyFont="1" applyFill="1"/>
    <xf numFmtId="0" fontId="18" fillId="2" borderId="0" xfId="0" applyFont="1" applyFill="1"/>
    <xf numFmtId="0" fontId="8" fillId="2" borderId="5" xfId="0" applyFont="1" applyFill="1" applyBorder="1"/>
    <xf numFmtId="0" fontId="11" fillId="2" borderId="2" xfId="0" applyFont="1" applyFill="1" applyBorder="1" applyAlignment="1">
      <alignment vertical="center"/>
    </xf>
    <xf numFmtId="0" fontId="11" fillId="2" borderId="6" xfId="0" applyFont="1" applyFill="1" applyBorder="1" applyAlignment="1">
      <alignment vertical="center"/>
    </xf>
    <xf numFmtId="0" fontId="23" fillId="2" borderId="0" xfId="2" applyFont="1" applyFill="1" applyBorder="1"/>
    <xf numFmtId="0" fontId="24" fillId="0" borderId="0" xfId="0" applyFont="1"/>
    <xf numFmtId="168" fontId="4" fillId="2" borderId="1" xfId="1" applyNumberFormat="1" applyFont="1" applyFill="1" applyBorder="1"/>
    <xf numFmtId="9" fontId="4" fillId="2" borderId="1" xfId="3" applyFont="1" applyFill="1" applyBorder="1"/>
    <xf numFmtId="165" fontId="11" fillId="2" borderId="1" xfId="0" applyNumberFormat="1" applyFont="1" applyFill="1" applyBorder="1"/>
    <xf numFmtId="168" fontId="11" fillId="2" borderId="1" xfId="1" applyNumberFormat="1" applyFont="1" applyFill="1" applyBorder="1"/>
    <xf numFmtId="9" fontId="11" fillId="2" borderId="1" xfId="3" applyFont="1" applyFill="1" applyBorder="1"/>
    <xf numFmtId="169" fontId="4" fillId="2" borderId="1" xfId="1" applyNumberFormat="1" applyFont="1" applyFill="1" applyBorder="1"/>
    <xf numFmtId="169" fontId="11" fillId="2" borderId="1" xfId="1" applyNumberFormat="1" applyFont="1" applyFill="1" applyBorder="1"/>
    <xf numFmtId="168" fontId="11" fillId="2" borderId="1" xfId="0" applyNumberFormat="1" applyFont="1" applyFill="1" applyBorder="1"/>
    <xf numFmtId="169" fontId="11" fillId="2" borderId="1" xfId="0" applyNumberFormat="1" applyFont="1" applyFill="1" applyBorder="1"/>
    <xf numFmtId="0" fontId="8" fillId="2" borderId="3" xfId="0" applyFont="1" applyFill="1" applyBorder="1"/>
    <xf numFmtId="0" fontId="18" fillId="2" borderId="9" xfId="0" applyFont="1" applyFill="1" applyBorder="1"/>
    <xf numFmtId="167" fontId="18" fillId="2" borderId="1" xfId="1" applyNumberFormat="1" applyFont="1" applyFill="1" applyBorder="1"/>
    <xf numFmtId="167" fontId="11" fillId="2" borderId="1" xfId="1" applyNumberFormat="1" applyFont="1" applyFill="1" applyBorder="1"/>
    <xf numFmtId="168" fontId="18" fillId="2" borderId="1" xfId="1" applyNumberFormat="1" applyFont="1" applyFill="1" applyBorder="1"/>
    <xf numFmtId="168" fontId="18" fillId="2" borderId="9" xfId="1" applyNumberFormat="1" applyFont="1" applyFill="1" applyBorder="1"/>
    <xf numFmtId="168" fontId="11" fillId="2" borderId="9" xfId="1" applyNumberFormat="1" applyFont="1" applyFill="1" applyBorder="1"/>
    <xf numFmtId="168" fontId="18" fillId="2" borderId="3" xfId="1" applyNumberFormat="1" applyFont="1" applyFill="1" applyBorder="1"/>
    <xf numFmtId="168" fontId="11" fillId="2" borderId="3" xfId="1" applyNumberFormat="1" applyFont="1" applyFill="1" applyBorder="1"/>
    <xf numFmtId="0" fontId="4" fillId="2" borderId="5" xfId="0" applyFont="1" applyFill="1" applyBorder="1" applyAlignment="1">
      <alignment horizontal="center"/>
    </xf>
    <xf numFmtId="165" fontId="4" fillId="2" borderId="1" xfId="1" applyNumberFormat="1" applyFont="1" applyFill="1" applyBorder="1"/>
    <xf numFmtId="165" fontId="11" fillId="2" borderId="1" xfId="1" applyNumberFormat="1" applyFont="1" applyFill="1" applyBorder="1"/>
    <xf numFmtId="168" fontId="11" fillId="2" borderId="0" xfId="1" applyNumberFormat="1" applyFont="1" applyFill="1" applyBorder="1"/>
    <xf numFmtId="165" fontId="11" fillId="2" borderId="0" xfId="1" applyNumberFormat="1" applyFont="1" applyFill="1" applyBorder="1"/>
    <xf numFmtId="0" fontId="4" fillId="2" borderId="1" xfId="3" applyNumberFormat="1" applyFont="1" applyFill="1" applyBorder="1"/>
    <xf numFmtId="9" fontId="11" fillId="2" borderId="0" xfId="3" applyFont="1" applyFill="1" applyBorder="1"/>
    <xf numFmtId="165" fontId="4" fillId="2" borderId="0" xfId="0" applyNumberFormat="1" applyFont="1" applyFill="1"/>
    <xf numFmtId="2" fontId="4" fillId="2" borderId="0" xfId="0" applyNumberFormat="1" applyFont="1" applyFill="1"/>
    <xf numFmtId="0" fontId="2" fillId="2" borderId="0" xfId="0" applyFont="1" applyFill="1"/>
    <xf numFmtId="0" fontId="4" fillId="2" borderId="11" xfId="0" applyFont="1" applyFill="1" applyBorder="1"/>
    <xf numFmtId="0" fontId="4" fillId="0" borderId="11" xfId="0" applyFont="1" applyBorder="1"/>
    <xf numFmtId="0" fontId="4" fillId="2" borderId="11" xfId="0" applyFont="1" applyFill="1" applyBorder="1" applyAlignment="1">
      <alignment horizontal="center"/>
    </xf>
    <xf numFmtId="0" fontId="7" fillId="2" borderId="0" xfId="0" applyFont="1" applyFill="1" applyAlignment="1">
      <alignment horizontal="left"/>
    </xf>
    <xf numFmtId="0" fontId="18" fillId="2" borderId="0" xfId="0" applyFont="1" applyFill="1" applyAlignment="1">
      <alignment horizontal="left"/>
    </xf>
    <xf numFmtId="0" fontId="4" fillId="2" borderId="12" xfId="0" applyFont="1" applyFill="1" applyBorder="1"/>
    <xf numFmtId="0" fontId="4" fillId="2" borderId="1" xfId="0" applyFont="1" applyFill="1" applyBorder="1" applyAlignment="1">
      <alignment horizontal="center" vertical="center"/>
    </xf>
    <xf numFmtId="0" fontId="4" fillId="2" borderId="0" xfId="0" applyFont="1" applyFill="1" applyAlignment="1">
      <alignment horizontal="left" wrapText="1"/>
    </xf>
    <xf numFmtId="0" fontId="4" fillId="2" borderId="0" xfId="0" applyFont="1" applyFill="1" applyAlignment="1">
      <alignment horizontal="left" vertical="center"/>
    </xf>
    <xf numFmtId="0" fontId="4" fillId="2" borderId="7" xfId="0" applyFont="1" applyFill="1" applyBorder="1"/>
    <xf numFmtId="0" fontId="4" fillId="2" borderId="5" xfId="0" applyFont="1" applyFill="1" applyBorder="1"/>
    <xf numFmtId="0" fontId="4" fillId="2" borderId="8" xfId="0" applyFont="1" applyFill="1" applyBorder="1"/>
    <xf numFmtId="0" fontId="4" fillId="3" borderId="1" xfId="0" applyFont="1" applyFill="1" applyBorder="1" applyAlignment="1">
      <alignment horizontal="center"/>
    </xf>
    <xf numFmtId="166" fontId="4" fillId="2" borderId="1" xfId="0" applyNumberFormat="1" applyFont="1" applyFill="1" applyBorder="1" applyAlignment="1">
      <alignment horizontal="center"/>
    </xf>
    <xf numFmtId="166" fontId="4" fillId="3" borderId="1" xfId="0" applyNumberFormat="1" applyFont="1" applyFill="1" applyBorder="1" applyAlignment="1">
      <alignment horizontal="center"/>
    </xf>
    <xf numFmtId="167" fontId="4" fillId="3" borderId="1" xfId="1" applyNumberFormat="1" applyFont="1" applyFill="1" applyBorder="1" applyAlignment="1">
      <alignment horizontal="center" vertical="center"/>
    </xf>
    <xf numFmtId="167" fontId="4" fillId="2" borderId="5" xfId="1" applyNumberFormat="1" applyFont="1" applyFill="1" applyBorder="1" applyAlignment="1">
      <alignment horizontal="center" vertical="center"/>
    </xf>
    <xf numFmtId="167" fontId="4" fillId="2" borderId="1" xfId="1" applyNumberFormat="1" applyFont="1" applyFill="1" applyBorder="1" applyAlignment="1">
      <alignment horizontal="center" vertical="center"/>
    </xf>
    <xf numFmtId="167" fontId="11" fillId="2" borderId="1" xfId="1" applyNumberFormat="1" applyFont="1" applyFill="1" applyBorder="1" applyAlignment="1">
      <alignment horizontal="center" vertical="center"/>
    </xf>
    <xf numFmtId="166" fontId="11" fillId="2" borderId="1" xfId="0" applyNumberFormat="1" applyFont="1" applyFill="1" applyBorder="1" applyAlignment="1">
      <alignment horizontal="center"/>
    </xf>
    <xf numFmtId="16" fontId="4" fillId="2" borderId="1" xfId="0" applyNumberFormat="1" applyFont="1" applyFill="1" applyBorder="1"/>
    <xf numFmtId="0" fontId="4" fillId="2" borderId="14" xfId="0" applyFont="1" applyFill="1" applyBorder="1"/>
    <xf numFmtId="0" fontId="7" fillId="2" borderId="10" xfId="0" applyFont="1" applyFill="1" applyBorder="1"/>
    <xf numFmtId="0" fontId="10" fillId="4" borderId="1" xfId="0" applyFont="1" applyFill="1" applyBorder="1"/>
    <xf numFmtId="0" fontId="4" fillId="5" borderId="0" xfId="0" applyFont="1" applyFill="1"/>
    <xf numFmtId="0" fontId="4" fillId="7" borderId="0" xfId="0" applyFont="1" applyFill="1"/>
    <xf numFmtId="167" fontId="4" fillId="5" borderId="1" xfId="1" applyNumberFormat="1" applyFont="1" applyFill="1" applyBorder="1"/>
    <xf numFmtId="167" fontId="4" fillId="6" borderId="1" xfId="1" applyNumberFormat="1" applyFont="1" applyFill="1" applyBorder="1"/>
    <xf numFmtId="0" fontId="10" fillId="8" borderId="1" xfId="0" applyFont="1" applyFill="1" applyBorder="1" applyAlignment="1">
      <alignment vertical="center" wrapText="1"/>
    </xf>
    <xf numFmtId="0" fontId="15" fillId="8" borderId="1" xfId="0" applyFont="1" applyFill="1" applyBorder="1"/>
    <xf numFmtId="0" fontId="15" fillId="8" borderId="1" xfId="0" applyFont="1" applyFill="1" applyBorder="1" applyAlignment="1">
      <alignment horizontal="center"/>
    </xf>
    <xf numFmtId="0" fontId="10" fillId="8" borderId="1" xfId="0" applyFont="1" applyFill="1" applyBorder="1"/>
    <xf numFmtId="0" fontId="10" fillId="8" borderId="1" xfId="0" applyFont="1" applyFill="1" applyBorder="1" applyAlignment="1">
      <alignment horizontal="left"/>
    </xf>
    <xf numFmtId="0" fontId="4" fillId="9" borderId="0" xfId="0" applyFont="1" applyFill="1" applyAlignment="1">
      <alignment vertical="center" wrapText="1"/>
    </xf>
    <xf numFmtId="0" fontId="4" fillId="9" borderId="0" xfId="0" applyFont="1" applyFill="1"/>
    <xf numFmtId="0" fontId="4" fillId="10" borderId="0" xfId="0" applyFont="1" applyFill="1"/>
    <xf numFmtId="0" fontId="10" fillId="11" borderId="1" xfId="0" applyFont="1" applyFill="1" applyBorder="1" applyAlignment="1">
      <alignment horizontal="center"/>
    </xf>
    <xf numFmtId="0" fontId="10" fillId="11" borderId="1" xfId="0" applyFont="1" applyFill="1" applyBorder="1"/>
    <xf numFmtId="0" fontId="10" fillId="11" borderId="1" xfId="0" applyFont="1" applyFill="1" applyBorder="1" applyAlignment="1">
      <alignment wrapText="1"/>
    </xf>
    <xf numFmtId="0" fontId="10" fillId="11" borderId="1" xfId="0" applyFont="1" applyFill="1" applyBorder="1" applyAlignment="1">
      <alignment horizontal="center" wrapText="1"/>
    </xf>
    <xf numFmtId="0" fontId="4" fillId="9" borderId="1" xfId="0" applyFont="1" applyFill="1" applyBorder="1"/>
    <xf numFmtId="165" fontId="4" fillId="9" borderId="1" xfId="0" applyNumberFormat="1" applyFont="1" applyFill="1" applyBorder="1"/>
    <xf numFmtId="168" fontId="4" fillId="9" borderId="1" xfId="1" applyNumberFormat="1" applyFont="1" applyFill="1" applyBorder="1"/>
    <xf numFmtId="9" fontId="4" fillId="9" borderId="1" xfId="3" applyFont="1" applyFill="1" applyBorder="1"/>
    <xf numFmtId="0" fontId="10" fillId="12" borderId="1" xfId="0" applyFont="1" applyFill="1" applyBorder="1" applyAlignment="1">
      <alignment horizontal="center"/>
    </xf>
    <xf numFmtId="0" fontId="15" fillId="12" borderId="1" xfId="0" applyFont="1" applyFill="1" applyBorder="1" applyAlignment="1">
      <alignment horizontal="center"/>
    </xf>
    <xf numFmtId="0" fontId="15" fillId="12" borderId="3" xfId="0" applyFont="1" applyFill="1" applyBorder="1" applyAlignment="1">
      <alignment horizontal="center"/>
    </xf>
    <xf numFmtId="0" fontId="4" fillId="11" borderId="0" xfId="0" applyFont="1" applyFill="1"/>
    <xf numFmtId="0" fontId="4" fillId="8" borderId="0" xfId="0" applyFont="1" applyFill="1"/>
    <xf numFmtId="0" fontId="4" fillId="8" borderId="1" xfId="0" applyFont="1" applyFill="1" applyBorder="1" applyAlignment="1">
      <alignment horizontal="center"/>
    </xf>
    <xf numFmtId="0" fontId="4" fillId="9" borderId="1" xfId="0" applyFont="1" applyFill="1" applyBorder="1" applyAlignment="1">
      <alignment horizontal="center"/>
    </xf>
    <xf numFmtId="0" fontId="10" fillId="13" borderId="1" xfId="0" applyFont="1" applyFill="1" applyBorder="1"/>
    <xf numFmtId="0" fontId="15" fillId="13" borderId="1" xfId="0" applyFont="1" applyFill="1" applyBorder="1"/>
    <xf numFmtId="0" fontId="15" fillId="13" borderId="1" xfId="0" applyFont="1" applyFill="1" applyBorder="1" applyAlignment="1">
      <alignment horizontal="center"/>
    </xf>
    <xf numFmtId="0" fontId="9" fillId="4" borderId="1" xfId="0" applyFont="1" applyFill="1" applyBorder="1"/>
    <xf numFmtId="0" fontId="25" fillId="8" borderId="1" xfId="0" applyFont="1" applyFill="1" applyBorder="1"/>
    <xf numFmtId="0" fontId="25" fillId="11" borderId="1" xfId="0" applyFont="1" applyFill="1" applyBorder="1"/>
    <xf numFmtId="0" fontId="25" fillId="12" borderId="1" xfId="0" applyFont="1" applyFill="1" applyBorder="1"/>
    <xf numFmtId="0" fontId="25" fillId="13" borderId="1" xfId="0" applyFont="1" applyFill="1" applyBorder="1"/>
    <xf numFmtId="0" fontId="4" fillId="4" borderId="0" xfId="0" applyFont="1" applyFill="1"/>
    <xf numFmtId="0" fontId="4" fillId="12" borderId="0" xfId="0" applyFont="1" applyFill="1"/>
    <xf numFmtId="0" fontId="4" fillId="13" borderId="0" xfId="0" applyFont="1" applyFill="1"/>
    <xf numFmtId="165" fontId="4" fillId="2" borderId="0" xfId="1" applyNumberFormat="1" applyFont="1" applyFill="1" applyBorder="1"/>
    <xf numFmtId="0" fontId="4" fillId="14" borderId="1" xfId="0" applyFont="1" applyFill="1" applyBorder="1" applyAlignment="1">
      <alignment horizontal="center"/>
    </xf>
    <xf numFmtId="0" fontId="10" fillId="2" borderId="0" xfId="0" applyFont="1" applyFill="1" applyAlignment="1">
      <alignment horizontal="left"/>
    </xf>
    <xf numFmtId="0" fontId="26" fillId="15" borderId="0" xfId="0" applyFont="1" applyFill="1"/>
    <xf numFmtId="0" fontId="18" fillId="15" borderId="0" xfId="0" applyFont="1" applyFill="1"/>
    <xf numFmtId="165" fontId="4" fillId="2" borderId="1" xfId="3" applyNumberFormat="1" applyFont="1" applyFill="1" applyBorder="1"/>
    <xf numFmtId="167" fontId="18" fillId="0" borderId="1" xfId="1" applyNumberFormat="1" applyFont="1" applyFill="1" applyBorder="1"/>
    <xf numFmtId="0" fontId="11" fillId="2" borderId="1" xfId="0" applyFont="1" applyFill="1" applyBorder="1" applyAlignment="1">
      <alignment horizontal="center" vertical="center"/>
    </xf>
    <xf numFmtId="0" fontId="22" fillId="5" borderId="0" xfId="0" applyFont="1" applyFill="1" applyAlignment="1">
      <alignment horizontal="center" vertical="center" textRotation="9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5" xfId="0" applyFont="1" applyFill="1" applyBorder="1" applyAlignment="1">
      <alignment horizontal="center"/>
    </xf>
    <xf numFmtId="0" fontId="10" fillId="8" borderId="1" xfId="0" applyFont="1" applyFill="1" applyBorder="1" applyAlignment="1">
      <alignment horizontal="lef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xf>
    <xf numFmtId="0" fontId="10" fillId="8" borderId="1" xfId="0" applyFont="1" applyFill="1" applyBorder="1" applyAlignment="1">
      <alignment horizontal="center" wrapText="1"/>
    </xf>
    <xf numFmtId="0" fontId="10" fillId="12" borderId="2"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1" xfId="0" applyFont="1" applyFill="1" applyBorder="1" applyAlignment="1">
      <alignment horizontal="center"/>
    </xf>
    <xf numFmtId="0" fontId="10" fillId="12" borderId="1" xfId="0" applyFont="1" applyFill="1" applyBorder="1" applyAlignment="1">
      <alignment horizontal="center" wrapText="1"/>
    </xf>
    <xf numFmtId="0" fontId="10" fillId="2" borderId="0" xfId="0" applyFont="1" applyFill="1" applyAlignment="1">
      <alignment horizontal="center"/>
    </xf>
    <xf numFmtId="0" fontId="10" fillId="12" borderId="13" xfId="0" applyFont="1" applyFill="1" applyBorder="1" applyAlignment="1">
      <alignment horizontal="center" vertical="center"/>
    </xf>
    <xf numFmtId="0" fontId="10" fillId="1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cellXfs>
  <cellStyles count="4">
    <cellStyle name="Comma" xfId="1" builtinId="3"/>
    <cellStyle name="Hyperlink" xfId="2" builtinId="8"/>
    <cellStyle name="Normal" xfId="0" builtinId="0"/>
    <cellStyle name="Percent" xfId="3" builtinId="5"/>
  </cellStyles>
  <dxfs count="1">
    <dxf>
      <font>
        <color auto="1"/>
      </font>
      <fill>
        <patternFill>
          <bgColor theme="9" tint="0.79998168889431442"/>
        </patternFill>
      </fill>
    </dxf>
  </dxfs>
  <tableStyles count="0" defaultTableStyle="TableStyleMedium2" defaultPivotStyle="PivotStyleLight16"/>
  <colors>
    <mruColors>
      <color rgb="FFB7D1CC"/>
      <color rgb="FF5A7478"/>
      <color rgb="FF286464"/>
      <color rgb="FF447A7A"/>
      <color rgb="FF6EA49A"/>
      <color rgb="FFB8E0C2"/>
      <color rgb="FFDEEAE8"/>
      <color rgb="FFEEF8F0"/>
      <color rgb="FFE2F2E6"/>
      <color rgb="FFCFE9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5" Type="http://schemas.openxmlformats.org/officeDocument/2006/relationships/image" Target="../media/image15.png"/><Relationship Id="rId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20955</xdr:colOff>
      <xdr:row>27</xdr:row>
      <xdr:rowOff>152400</xdr:rowOff>
    </xdr:from>
    <xdr:to>
      <xdr:col>22</xdr:col>
      <xdr:colOff>2335</xdr:colOff>
      <xdr:row>48</xdr:row>
      <xdr:rowOff>18164</xdr:rowOff>
    </xdr:to>
    <xdr:pic>
      <xdr:nvPicPr>
        <xdr:cNvPr id="24" name="Picture 23">
          <a:extLst>
            <a:ext uri="{FF2B5EF4-FFF2-40B4-BE49-F238E27FC236}">
              <a16:creationId xmlns:a16="http://schemas.microsoft.com/office/drawing/2014/main" id="{9F93128E-A8D7-6FFF-7122-FB608100C7ED}"/>
            </a:ext>
          </a:extLst>
        </xdr:cNvPr>
        <xdr:cNvPicPr>
          <a:picLocks noChangeAspect="1"/>
        </xdr:cNvPicPr>
      </xdr:nvPicPr>
      <xdr:blipFill>
        <a:blip xmlns:r="http://schemas.openxmlformats.org/officeDocument/2006/relationships" r:embed="rId1"/>
        <a:stretch>
          <a:fillRect/>
        </a:stretch>
      </xdr:blipFill>
      <xdr:spPr>
        <a:xfrm>
          <a:off x="11831955" y="4981575"/>
          <a:ext cx="7879511" cy="3529079"/>
        </a:xfrm>
        <a:prstGeom prst="rect">
          <a:avLst/>
        </a:prstGeom>
      </xdr:spPr>
    </xdr:pic>
    <xdr:clientData/>
  </xdr:twoCellAnchor>
  <xdr:twoCellAnchor editAs="oneCell">
    <xdr:from>
      <xdr:col>11</xdr:col>
      <xdr:colOff>19050</xdr:colOff>
      <xdr:row>51</xdr:row>
      <xdr:rowOff>58099</xdr:rowOff>
    </xdr:from>
    <xdr:to>
      <xdr:col>22</xdr:col>
      <xdr:colOff>430</xdr:colOff>
      <xdr:row>71</xdr:row>
      <xdr:rowOff>92456</xdr:rowOff>
    </xdr:to>
    <xdr:pic>
      <xdr:nvPicPr>
        <xdr:cNvPr id="25" name="Picture 24">
          <a:extLst>
            <a:ext uri="{FF2B5EF4-FFF2-40B4-BE49-F238E27FC236}">
              <a16:creationId xmlns:a16="http://schemas.microsoft.com/office/drawing/2014/main" id="{CEE8E17B-5BE9-4836-83F3-AEEE23C3C56D}"/>
            </a:ext>
          </a:extLst>
        </xdr:cNvPr>
        <xdr:cNvPicPr>
          <a:picLocks noChangeAspect="1"/>
        </xdr:cNvPicPr>
      </xdr:nvPicPr>
      <xdr:blipFill>
        <a:blip xmlns:r="http://schemas.openxmlformats.org/officeDocument/2006/relationships" r:embed="rId1"/>
        <a:stretch>
          <a:fillRect/>
        </a:stretch>
      </xdr:blipFill>
      <xdr:spPr>
        <a:xfrm>
          <a:off x="11865769" y="8844912"/>
          <a:ext cx="7787118" cy="3435734"/>
        </a:xfrm>
        <a:prstGeom prst="rect">
          <a:avLst/>
        </a:prstGeom>
      </xdr:spPr>
    </xdr:pic>
    <xdr:clientData/>
  </xdr:twoCellAnchor>
  <xdr:twoCellAnchor editAs="oneCell">
    <xdr:from>
      <xdr:col>11</xdr:col>
      <xdr:colOff>0</xdr:colOff>
      <xdr:row>75</xdr:row>
      <xdr:rowOff>12</xdr:rowOff>
    </xdr:from>
    <xdr:to>
      <xdr:col>20</xdr:col>
      <xdr:colOff>57150</xdr:colOff>
      <xdr:row>93</xdr:row>
      <xdr:rowOff>77184</xdr:rowOff>
    </xdr:to>
    <xdr:pic>
      <xdr:nvPicPr>
        <xdr:cNvPr id="26" name="Picture 25">
          <a:extLst>
            <a:ext uri="{FF2B5EF4-FFF2-40B4-BE49-F238E27FC236}">
              <a16:creationId xmlns:a16="http://schemas.microsoft.com/office/drawing/2014/main" id="{6C310210-8113-FFE6-EB03-28917795EAD5}"/>
            </a:ext>
          </a:extLst>
        </xdr:cNvPr>
        <xdr:cNvPicPr>
          <a:picLocks noChangeAspect="1"/>
        </xdr:cNvPicPr>
      </xdr:nvPicPr>
      <xdr:blipFill>
        <a:blip xmlns:r="http://schemas.openxmlformats.org/officeDocument/2006/relationships" r:embed="rId2"/>
        <a:stretch>
          <a:fillRect/>
        </a:stretch>
      </xdr:blipFill>
      <xdr:spPr>
        <a:xfrm>
          <a:off x="11811000" y="13192137"/>
          <a:ext cx="6766560" cy="3210897"/>
        </a:xfrm>
        <a:prstGeom prst="rect">
          <a:avLst/>
        </a:prstGeom>
      </xdr:spPr>
    </xdr:pic>
    <xdr:clientData/>
  </xdr:twoCellAnchor>
  <xdr:twoCellAnchor editAs="oneCell">
    <xdr:from>
      <xdr:col>11</xdr:col>
      <xdr:colOff>0</xdr:colOff>
      <xdr:row>97</xdr:row>
      <xdr:rowOff>10</xdr:rowOff>
    </xdr:from>
    <xdr:to>
      <xdr:col>22</xdr:col>
      <xdr:colOff>209550</xdr:colOff>
      <xdr:row>114</xdr:row>
      <xdr:rowOff>38856</xdr:rowOff>
    </xdr:to>
    <xdr:pic>
      <xdr:nvPicPr>
        <xdr:cNvPr id="27" name="Picture 26">
          <a:extLst>
            <a:ext uri="{FF2B5EF4-FFF2-40B4-BE49-F238E27FC236}">
              <a16:creationId xmlns:a16="http://schemas.microsoft.com/office/drawing/2014/main" id="{63C80CB7-887C-56FD-F10A-810A3E3E7352}"/>
            </a:ext>
          </a:extLst>
        </xdr:cNvPr>
        <xdr:cNvPicPr>
          <a:picLocks noChangeAspect="1"/>
        </xdr:cNvPicPr>
      </xdr:nvPicPr>
      <xdr:blipFill>
        <a:blip xmlns:r="http://schemas.openxmlformats.org/officeDocument/2006/relationships" r:embed="rId3"/>
        <a:stretch>
          <a:fillRect/>
        </a:stretch>
      </xdr:blipFill>
      <xdr:spPr>
        <a:xfrm>
          <a:off x="11811000" y="17030710"/>
          <a:ext cx="8138160" cy="3020171"/>
        </a:xfrm>
        <a:prstGeom prst="rect">
          <a:avLst/>
        </a:prstGeom>
      </xdr:spPr>
    </xdr:pic>
    <xdr:clientData/>
  </xdr:twoCellAnchor>
  <xdr:twoCellAnchor editAs="oneCell">
    <xdr:from>
      <xdr:col>11</xdr:col>
      <xdr:colOff>0</xdr:colOff>
      <xdr:row>117</xdr:row>
      <xdr:rowOff>0</xdr:rowOff>
    </xdr:from>
    <xdr:to>
      <xdr:col>21</xdr:col>
      <xdr:colOff>550975</xdr:colOff>
      <xdr:row>137</xdr:row>
      <xdr:rowOff>21974</xdr:rowOff>
    </xdr:to>
    <xdr:pic>
      <xdr:nvPicPr>
        <xdr:cNvPr id="28" name="Picture 27">
          <a:extLst>
            <a:ext uri="{FF2B5EF4-FFF2-40B4-BE49-F238E27FC236}">
              <a16:creationId xmlns:a16="http://schemas.microsoft.com/office/drawing/2014/main" id="{D445240D-854A-4776-BE6F-A2723E8C8FD8}"/>
            </a:ext>
          </a:extLst>
        </xdr:cNvPr>
        <xdr:cNvPicPr>
          <a:picLocks noChangeAspect="1"/>
        </xdr:cNvPicPr>
      </xdr:nvPicPr>
      <xdr:blipFill>
        <a:blip xmlns:r="http://schemas.openxmlformats.org/officeDocument/2006/relationships" r:embed="rId1"/>
        <a:stretch>
          <a:fillRect/>
        </a:stretch>
      </xdr:blipFill>
      <xdr:spPr>
        <a:xfrm>
          <a:off x="11811000" y="20526375"/>
          <a:ext cx="7879511" cy="3529079"/>
        </a:xfrm>
        <a:prstGeom prst="rect">
          <a:avLst/>
        </a:prstGeom>
      </xdr:spPr>
    </xdr:pic>
    <xdr:clientData/>
  </xdr:twoCellAnchor>
  <xdr:twoCellAnchor editAs="oneCell">
    <xdr:from>
      <xdr:col>11</xdr:col>
      <xdr:colOff>0</xdr:colOff>
      <xdr:row>141</xdr:row>
      <xdr:rowOff>0</xdr:rowOff>
    </xdr:from>
    <xdr:to>
      <xdr:col>20</xdr:col>
      <xdr:colOff>434340</xdr:colOff>
      <xdr:row>159</xdr:row>
      <xdr:rowOff>56893</xdr:rowOff>
    </xdr:to>
    <xdr:pic>
      <xdr:nvPicPr>
        <xdr:cNvPr id="29" name="Picture 28">
          <a:extLst>
            <a:ext uri="{FF2B5EF4-FFF2-40B4-BE49-F238E27FC236}">
              <a16:creationId xmlns:a16="http://schemas.microsoft.com/office/drawing/2014/main" id="{3FD07B2A-2FCC-475B-8E2D-829F395D3CD0}"/>
            </a:ext>
          </a:extLst>
        </xdr:cNvPr>
        <xdr:cNvPicPr>
          <a:picLocks noChangeAspect="1"/>
        </xdr:cNvPicPr>
      </xdr:nvPicPr>
      <xdr:blipFill>
        <a:blip xmlns:r="http://schemas.openxmlformats.org/officeDocument/2006/relationships" r:embed="rId1"/>
        <a:stretch>
          <a:fillRect/>
        </a:stretch>
      </xdr:blipFill>
      <xdr:spPr>
        <a:xfrm>
          <a:off x="11811000" y="24707850"/>
          <a:ext cx="7132320" cy="3194428"/>
        </a:xfrm>
        <a:prstGeom prst="rect">
          <a:avLst/>
        </a:prstGeom>
      </xdr:spPr>
    </xdr:pic>
    <xdr:clientData/>
  </xdr:twoCellAnchor>
  <xdr:twoCellAnchor editAs="oneCell">
    <xdr:from>
      <xdr:col>11</xdr:col>
      <xdr:colOff>0</xdr:colOff>
      <xdr:row>163</xdr:row>
      <xdr:rowOff>0</xdr:rowOff>
    </xdr:from>
    <xdr:to>
      <xdr:col>20</xdr:col>
      <xdr:colOff>57150</xdr:colOff>
      <xdr:row>181</xdr:row>
      <xdr:rowOff>77172</xdr:rowOff>
    </xdr:to>
    <xdr:pic>
      <xdr:nvPicPr>
        <xdr:cNvPr id="30" name="Picture 29">
          <a:extLst>
            <a:ext uri="{FF2B5EF4-FFF2-40B4-BE49-F238E27FC236}">
              <a16:creationId xmlns:a16="http://schemas.microsoft.com/office/drawing/2014/main" id="{49D14EB7-6E8D-4B41-AB37-6A5A76D5B694}"/>
            </a:ext>
          </a:extLst>
        </xdr:cNvPr>
        <xdr:cNvPicPr>
          <a:picLocks noChangeAspect="1"/>
        </xdr:cNvPicPr>
      </xdr:nvPicPr>
      <xdr:blipFill>
        <a:blip xmlns:r="http://schemas.openxmlformats.org/officeDocument/2006/relationships" r:embed="rId2"/>
        <a:stretch>
          <a:fillRect/>
        </a:stretch>
      </xdr:blipFill>
      <xdr:spPr>
        <a:xfrm>
          <a:off x="11811000" y="28527375"/>
          <a:ext cx="6766560" cy="3210897"/>
        </a:xfrm>
        <a:prstGeom prst="rect">
          <a:avLst/>
        </a:prstGeom>
      </xdr:spPr>
    </xdr:pic>
    <xdr:clientData/>
  </xdr:twoCellAnchor>
  <xdr:twoCellAnchor editAs="oneCell">
    <xdr:from>
      <xdr:col>11</xdr:col>
      <xdr:colOff>0</xdr:colOff>
      <xdr:row>185</xdr:row>
      <xdr:rowOff>0</xdr:rowOff>
    </xdr:from>
    <xdr:to>
      <xdr:col>22</xdr:col>
      <xdr:colOff>209550</xdr:colOff>
      <xdr:row>202</xdr:row>
      <xdr:rowOff>97901</xdr:rowOff>
    </xdr:to>
    <xdr:pic>
      <xdr:nvPicPr>
        <xdr:cNvPr id="31" name="Picture 30">
          <a:extLst>
            <a:ext uri="{FF2B5EF4-FFF2-40B4-BE49-F238E27FC236}">
              <a16:creationId xmlns:a16="http://schemas.microsoft.com/office/drawing/2014/main" id="{5C5A4196-94E6-4DD6-9477-6CF98F2F4419}"/>
            </a:ext>
          </a:extLst>
        </xdr:cNvPr>
        <xdr:cNvPicPr>
          <a:picLocks noChangeAspect="1"/>
        </xdr:cNvPicPr>
      </xdr:nvPicPr>
      <xdr:blipFill>
        <a:blip xmlns:r="http://schemas.openxmlformats.org/officeDocument/2006/relationships" r:embed="rId3"/>
        <a:stretch>
          <a:fillRect/>
        </a:stretch>
      </xdr:blipFill>
      <xdr:spPr>
        <a:xfrm>
          <a:off x="11811000" y="32365950"/>
          <a:ext cx="8138160" cy="3020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0</xdr:colOff>
      <xdr:row>31</xdr:row>
      <xdr:rowOff>71021</xdr:rowOff>
    </xdr:from>
    <xdr:to>
      <xdr:col>31</xdr:col>
      <xdr:colOff>440054</xdr:colOff>
      <xdr:row>54</xdr:row>
      <xdr:rowOff>193847</xdr:rowOff>
    </xdr:to>
    <xdr:pic>
      <xdr:nvPicPr>
        <xdr:cNvPr id="2" name="Picture 1">
          <a:extLst>
            <a:ext uri="{FF2B5EF4-FFF2-40B4-BE49-F238E27FC236}">
              <a16:creationId xmlns:a16="http://schemas.microsoft.com/office/drawing/2014/main" id="{C74F4F81-E1E8-88BF-84B8-426AAA55F9C9}"/>
            </a:ext>
          </a:extLst>
        </xdr:cNvPr>
        <xdr:cNvPicPr>
          <a:picLocks noChangeAspect="1"/>
        </xdr:cNvPicPr>
      </xdr:nvPicPr>
      <xdr:blipFill>
        <a:blip xmlns:r="http://schemas.openxmlformats.org/officeDocument/2006/relationships" r:embed="rId1"/>
        <a:stretch>
          <a:fillRect/>
        </a:stretch>
      </xdr:blipFill>
      <xdr:spPr>
        <a:xfrm>
          <a:off x="50644425" y="5643146"/>
          <a:ext cx="3474720" cy="4085226"/>
        </a:xfrm>
        <a:prstGeom prst="rect">
          <a:avLst/>
        </a:prstGeom>
        <a:ln>
          <a:solidFill>
            <a:schemeClr val="accent1"/>
          </a:solidFill>
        </a:ln>
      </xdr:spPr>
    </xdr:pic>
    <xdr:clientData/>
  </xdr:twoCellAnchor>
  <xdr:twoCellAnchor editAs="oneCell">
    <xdr:from>
      <xdr:col>32</xdr:col>
      <xdr:colOff>0</xdr:colOff>
      <xdr:row>31</xdr:row>
      <xdr:rowOff>66675</xdr:rowOff>
    </xdr:from>
    <xdr:to>
      <xdr:col>37</xdr:col>
      <xdr:colOff>440054</xdr:colOff>
      <xdr:row>54</xdr:row>
      <xdr:rowOff>189501</xdr:rowOff>
    </xdr:to>
    <xdr:pic>
      <xdr:nvPicPr>
        <xdr:cNvPr id="4" name="Picture 3">
          <a:extLst>
            <a:ext uri="{FF2B5EF4-FFF2-40B4-BE49-F238E27FC236}">
              <a16:creationId xmlns:a16="http://schemas.microsoft.com/office/drawing/2014/main" id="{64A5C6AF-FEF6-16AE-3DB4-BC7AEECE063B}"/>
            </a:ext>
          </a:extLst>
        </xdr:cNvPr>
        <xdr:cNvPicPr>
          <a:picLocks noChangeAspect="1"/>
        </xdr:cNvPicPr>
      </xdr:nvPicPr>
      <xdr:blipFill>
        <a:blip xmlns:r="http://schemas.openxmlformats.org/officeDocument/2006/relationships" r:embed="rId1"/>
        <a:stretch>
          <a:fillRect/>
        </a:stretch>
      </xdr:blipFill>
      <xdr:spPr>
        <a:xfrm>
          <a:off x="54302025" y="5638800"/>
          <a:ext cx="3474720" cy="4085226"/>
        </a:xfrm>
        <a:prstGeom prst="rect">
          <a:avLst/>
        </a:prstGeom>
        <a:ln>
          <a:solidFill>
            <a:schemeClr val="accent1"/>
          </a:solidFill>
        </a:ln>
      </xdr:spPr>
    </xdr:pic>
    <xdr:clientData/>
  </xdr:twoCellAnchor>
  <xdr:twoCellAnchor editAs="oneCell">
    <xdr:from>
      <xdr:col>26</xdr:col>
      <xdr:colOff>0</xdr:colOff>
      <xdr:row>59</xdr:row>
      <xdr:rowOff>4346</xdr:rowOff>
    </xdr:from>
    <xdr:to>
      <xdr:col>31</xdr:col>
      <xdr:colOff>440054</xdr:colOff>
      <xdr:row>82</xdr:row>
      <xdr:rowOff>117647</xdr:rowOff>
    </xdr:to>
    <xdr:pic>
      <xdr:nvPicPr>
        <xdr:cNvPr id="6" name="Picture 5">
          <a:extLst>
            <a:ext uri="{FF2B5EF4-FFF2-40B4-BE49-F238E27FC236}">
              <a16:creationId xmlns:a16="http://schemas.microsoft.com/office/drawing/2014/main" id="{A2CFD528-9E83-4496-A927-9F71C9A8D5BF}"/>
            </a:ext>
          </a:extLst>
        </xdr:cNvPr>
        <xdr:cNvPicPr>
          <a:picLocks noChangeAspect="1"/>
        </xdr:cNvPicPr>
      </xdr:nvPicPr>
      <xdr:blipFill>
        <a:blip xmlns:r="http://schemas.openxmlformats.org/officeDocument/2006/relationships" r:embed="rId1"/>
        <a:stretch>
          <a:fillRect/>
        </a:stretch>
      </xdr:blipFill>
      <xdr:spPr>
        <a:xfrm>
          <a:off x="50644425" y="10424696"/>
          <a:ext cx="3474720" cy="4085226"/>
        </a:xfrm>
        <a:prstGeom prst="rect">
          <a:avLst/>
        </a:prstGeom>
        <a:ln>
          <a:solidFill>
            <a:schemeClr val="accent1"/>
          </a:solidFill>
        </a:ln>
      </xdr:spPr>
    </xdr:pic>
    <xdr:clientData/>
  </xdr:twoCellAnchor>
  <xdr:twoCellAnchor editAs="oneCell">
    <xdr:from>
      <xdr:col>32</xdr:col>
      <xdr:colOff>0</xdr:colOff>
      <xdr:row>59</xdr:row>
      <xdr:rowOff>0</xdr:rowOff>
    </xdr:from>
    <xdr:to>
      <xdr:col>37</xdr:col>
      <xdr:colOff>440054</xdr:colOff>
      <xdr:row>82</xdr:row>
      <xdr:rowOff>117111</xdr:rowOff>
    </xdr:to>
    <xdr:pic>
      <xdr:nvPicPr>
        <xdr:cNvPr id="7" name="Picture 6">
          <a:extLst>
            <a:ext uri="{FF2B5EF4-FFF2-40B4-BE49-F238E27FC236}">
              <a16:creationId xmlns:a16="http://schemas.microsoft.com/office/drawing/2014/main" id="{C5E8DF5F-811F-4277-8BAA-D4E32F27A9E8}"/>
            </a:ext>
          </a:extLst>
        </xdr:cNvPr>
        <xdr:cNvPicPr>
          <a:picLocks noChangeAspect="1"/>
        </xdr:cNvPicPr>
      </xdr:nvPicPr>
      <xdr:blipFill>
        <a:blip xmlns:r="http://schemas.openxmlformats.org/officeDocument/2006/relationships" r:embed="rId1"/>
        <a:stretch>
          <a:fillRect/>
        </a:stretch>
      </xdr:blipFill>
      <xdr:spPr>
        <a:xfrm>
          <a:off x="54302025" y="10420350"/>
          <a:ext cx="3474720" cy="4085226"/>
        </a:xfrm>
        <a:prstGeom prst="rect">
          <a:avLst/>
        </a:prstGeom>
        <a:ln>
          <a:solidFill>
            <a:schemeClr val="accent1"/>
          </a:solidFill>
        </a:ln>
      </xdr:spPr>
    </xdr:pic>
    <xdr:clientData/>
  </xdr:twoCellAnchor>
  <xdr:twoCellAnchor editAs="oneCell">
    <xdr:from>
      <xdr:col>13</xdr:col>
      <xdr:colOff>0</xdr:colOff>
      <xdr:row>87</xdr:row>
      <xdr:rowOff>1</xdr:rowOff>
    </xdr:from>
    <xdr:to>
      <xdr:col>18</xdr:col>
      <xdr:colOff>1506854</xdr:colOff>
      <xdr:row>110</xdr:row>
      <xdr:rowOff>16049</xdr:rowOff>
    </xdr:to>
    <xdr:pic>
      <xdr:nvPicPr>
        <xdr:cNvPr id="8" name="Picture 7">
          <a:extLst>
            <a:ext uri="{FF2B5EF4-FFF2-40B4-BE49-F238E27FC236}">
              <a16:creationId xmlns:a16="http://schemas.microsoft.com/office/drawing/2014/main" id="{24DB679D-1697-1AB8-93DF-1A78D3C1B141}"/>
            </a:ext>
          </a:extLst>
        </xdr:cNvPr>
        <xdr:cNvPicPr>
          <a:picLocks noChangeAspect="1"/>
        </xdr:cNvPicPr>
      </xdr:nvPicPr>
      <xdr:blipFill>
        <a:blip xmlns:r="http://schemas.openxmlformats.org/officeDocument/2006/relationships" r:embed="rId2"/>
        <a:stretch>
          <a:fillRect/>
        </a:stretch>
      </xdr:blipFill>
      <xdr:spPr>
        <a:xfrm>
          <a:off x="27051000" y="15268576"/>
          <a:ext cx="11795760" cy="4057982"/>
        </a:xfrm>
        <a:prstGeom prst="rect">
          <a:avLst/>
        </a:prstGeom>
      </xdr:spPr>
    </xdr:pic>
    <xdr:clientData/>
  </xdr:twoCellAnchor>
  <xdr:twoCellAnchor editAs="oneCell">
    <xdr:from>
      <xdr:col>9</xdr:col>
      <xdr:colOff>0</xdr:colOff>
      <xdr:row>114</xdr:row>
      <xdr:rowOff>5</xdr:rowOff>
    </xdr:from>
    <xdr:to>
      <xdr:col>14</xdr:col>
      <xdr:colOff>1201103</xdr:colOff>
      <xdr:row>145</xdr:row>
      <xdr:rowOff>151945</xdr:rowOff>
    </xdr:to>
    <xdr:pic>
      <xdr:nvPicPr>
        <xdr:cNvPr id="11" name="Picture 10">
          <a:extLst>
            <a:ext uri="{FF2B5EF4-FFF2-40B4-BE49-F238E27FC236}">
              <a16:creationId xmlns:a16="http://schemas.microsoft.com/office/drawing/2014/main" id="{23E0D7FA-3488-9178-ACCA-4AE9425B5D9C}"/>
            </a:ext>
          </a:extLst>
        </xdr:cNvPr>
        <xdr:cNvPicPr>
          <a:picLocks noChangeAspect="1"/>
        </xdr:cNvPicPr>
      </xdr:nvPicPr>
      <xdr:blipFill>
        <a:blip xmlns:r="http://schemas.openxmlformats.org/officeDocument/2006/relationships" r:embed="rId3"/>
        <a:stretch>
          <a:fillRect/>
        </a:stretch>
      </xdr:blipFill>
      <xdr:spPr>
        <a:xfrm>
          <a:off x="18630900" y="19983455"/>
          <a:ext cx="11612880" cy="55716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8</xdr:row>
      <xdr:rowOff>0</xdr:rowOff>
    </xdr:from>
    <xdr:to>
      <xdr:col>34</xdr:col>
      <xdr:colOff>55880</xdr:colOff>
      <xdr:row>28</xdr:row>
      <xdr:rowOff>210465</xdr:rowOff>
    </xdr:to>
    <xdr:pic>
      <xdr:nvPicPr>
        <xdr:cNvPr id="3" name="Picture 2">
          <a:extLst>
            <a:ext uri="{FF2B5EF4-FFF2-40B4-BE49-F238E27FC236}">
              <a16:creationId xmlns:a16="http://schemas.microsoft.com/office/drawing/2014/main" id="{8FACD4BB-EBCC-3A3B-326F-B4C29C13D27A}"/>
            </a:ext>
          </a:extLst>
        </xdr:cNvPr>
        <xdr:cNvPicPr>
          <a:picLocks noChangeAspect="1"/>
        </xdr:cNvPicPr>
      </xdr:nvPicPr>
      <xdr:blipFill>
        <a:blip xmlns:r="http://schemas.openxmlformats.org/officeDocument/2006/relationships" r:embed="rId1"/>
        <a:stretch>
          <a:fillRect/>
        </a:stretch>
      </xdr:blipFill>
      <xdr:spPr>
        <a:xfrm>
          <a:off x="35347275" y="1524000"/>
          <a:ext cx="10149840" cy="3656292"/>
        </a:xfrm>
        <a:prstGeom prst="rect">
          <a:avLst/>
        </a:prstGeom>
      </xdr:spPr>
    </xdr:pic>
    <xdr:clientData/>
  </xdr:twoCellAnchor>
  <xdr:twoCellAnchor editAs="oneCell">
    <xdr:from>
      <xdr:col>12</xdr:col>
      <xdr:colOff>0</xdr:colOff>
      <xdr:row>32</xdr:row>
      <xdr:rowOff>0</xdr:rowOff>
    </xdr:from>
    <xdr:to>
      <xdr:col>27</xdr:col>
      <xdr:colOff>131184</xdr:colOff>
      <xdr:row>56</xdr:row>
      <xdr:rowOff>37827</xdr:rowOff>
    </xdr:to>
    <xdr:pic>
      <xdr:nvPicPr>
        <xdr:cNvPr id="5" name="Picture 4">
          <a:extLst>
            <a:ext uri="{FF2B5EF4-FFF2-40B4-BE49-F238E27FC236}">
              <a16:creationId xmlns:a16="http://schemas.microsoft.com/office/drawing/2014/main" id="{17489A4D-5C5F-FEE8-EA6E-D5330DFE37A5}"/>
            </a:ext>
          </a:extLst>
        </xdr:cNvPr>
        <xdr:cNvPicPr>
          <a:picLocks noChangeAspect="1"/>
        </xdr:cNvPicPr>
      </xdr:nvPicPr>
      <xdr:blipFill>
        <a:blip xmlns:r="http://schemas.openxmlformats.org/officeDocument/2006/relationships" r:embed="rId2"/>
        <a:stretch>
          <a:fillRect/>
        </a:stretch>
      </xdr:blipFill>
      <xdr:spPr>
        <a:xfrm>
          <a:off x="29651325" y="5695950"/>
          <a:ext cx="11644369" cy="4176122"/>
        </a:xfrm>
        <a:prstGeom prst="rect">
          <a:avLst/>
        </a:prstGeom>
      </xdr:spPr>
    </xdr:pic>
    <xdr:clientData/>
  </xdr:twoCellAnchor>
  <xdr:twoCellAnchor editAs="oneCell">
    <xdr:from>
      <xdr:col>12</xdr:col>
      <xdr:colOff>0</xdr:colOff>
      <xdr:row>61</xdr:row>
      <xdr:rowOff>0</xdr:rowOff>
    </xdr:from>
    <xdr:to>
      <xdr:col>27</xdr:col>
      <xdr:colOff>131184</xdr:colOff>
      <xdr:row>85</xdr:row>
      <xdr:rowOff>39732</xdr:rowOff>
    </xdr:to>
    <xdr:pic>
      <xdr:nvPicPr>
        <xdr:cNvPr id="6" name="Picture 5">
          <a:extLst>
            <a:ext uri="{FF2B5EF4-FFF2-40B4-BE49-F238E27FC236}">
              <a16:creationId xmlns:a16="http://schemas.microsoft.com/office/drawing/2014/main" id="{09DF4CDC-4897-487A-81E9-DAF38179A670}"/>
            </a:ext>
          </a:extLst>
        </xdr:cNvPr>
        <xdr:cNvPicPr>
          <a:picLocks noChangeAspect="1"/>
        </xdr:cNvPicPr>
      </xdr:nvPicPr>
      <xdr:blipFill>
        <a:blip xmlns:r="http://schemas.openxmlformats.org/officeDocument/2006/relationships" r:embed="rId2"/>
        <a:stretch>
          <a:fillRect/>
        </a:stretch>
      </xdr:blipFill>
      <xdr:spPr>
        <a:xfrm>
          <a:off x="29651325" y="10715625"/>
          <a:ext cx="11644369" cy="4176122"/>
        </a:xfrm>
        <a:prstGeom prst="rect">
          <a:avLst/>
        </a:prstGeom>
      </xdr:spPr>
    </xdr:pic>
    <xdr:clientData/>
  </xdr:twoCellAnchor>
  <xdr:twoCellAnchor editAs="oneCell">
    <xdr:from>
      <xdr:col>9</xdr:col>
      <xdr:colOff>0</xdr:colOff>
      <xdr:row>90</xdr:row>
      <xdr:rowOff>1</xdr:rowOff>
    </xdr:from>
    <xdr:to>
      <xdr:col>18</xdr:col>
      <xdr:colOff>398145</xdr:colOff>
      <xdr:row>113</xdr:row>
      <xdr:rowOff>57919</xdr:rowOff>
    </xdr:to>
    <xdr:pic>
      <xdr:nvPicPr>
        <xdr:cNvPr id="7" name="Picture 6">
          <a:extLst>
            <a:ext uri="{FF2B5EF4-FFF2-40B4-BE49-F238E27FC236}">
              <a16:creationId xmlns:a16="http://schemas.microsoft.com/office/drawing/2014/main" id="{AB9420D9-32C2-9EAE-1E83-C2FB009858ED}"/>
            </a:ext>
          </a:extLst>
        </xdr:cNvPr>
        <xdr:cNvPicPr>
          <a:picLocks noChangeAspect="1"/>
        </xdr:cNvPicPr>
      </xdr:nvPicPr>
      <xdr:blipFill>
        <a:blip xmlns:r="http://schemas.openxmlformats.org/officeDocument/2006/relationships" r:embed="rId3"/>
        <a:stretch>
          <a:fillRect/>
        </a:stretch>
      </xdr:blipFill>
      <xdr:spPr>
        <a:xfrm>
          <a:off x="23793450" y="15735301"/>
          <a:ext cx="11247120" cy="4033653"/>
        </a:xfrm>
        <a:prstGeom prst="rect">
          <a:avLst/>
        </a:prstGeom>
      </xdr:spPr>
    </xdr:pic>
    <xdr:clientData/>
  </xdr:twoCellAnchor>
  <xdr:twoCellAnchor editAs="oneCell">
    <xdr:from>
      <xdr:col>11</xdr:col>
      <xdr:colOff>0</xdr:colOff>
      <xdr:row>134</xdr:row>
      <xdr:rowOff>134333</xdr:rowOff>
    </xdr:from>
    <xdr:to>
      <xdr:col>23</xdr:col>
      <xdr:colOff>188595</xdr:colOff>
      <xdr:row>155</xdr:row>
      <xdr:rowOff>21466</xdr:rowOff>
    </xdr:to>
    <xdr:pic>
      <xdr:nvPicPr>
        <xdr:cNvPr id="9" name="Picture 8">
          <a:extLst>
            <a:ext uri="{FF2B5EF4-FFF2-40B4-BE49-F238E27FC236}">
              <a16:creationId xmlns:a16="http://schemas.microsoft.com/office/drawing/2014/main" id="{D83F3D37-B2A9-17F2-1131-B7C496BE63A2}"/>
            </a:ext>
          </a:extLst>
        </xdr:cNvPr>
        <xdr:cNvPicPr>
          <a:picLocks noChangeAspect="1"/>
        </xdr:cNvPicPr>
      </xdr:nvPicPr>
      <xdr:blipFill>
        <a:blip xmlns:r="http://schemas.openxmlformats.org/officeDocument/2006/relationships" r:embed="rId4"/>
        <a:stretch>
          <a:fillRect/>
        </a:stretch>
      </xdr:blipFill>
      <xdr:spPr>
        <a:xfrm>
          <a:off x="27717750" y="22922896"/>
          <a:ext cx="10666095" cy="3470438"/>
        </a:xfrm>
        <a:prstGeom prst="rect">
          <a:avLst/>
        </a:prstGeom>
      </xdr:spPr>
    </xdr:pic>
    <xdr:clientData/>
  </xdr:twoCellAnchor>
  <xdr:twoCellAnchor editAs="oneCell">
    <xdr:from>
      <xdr:col>11</xdr:col>
      <xdr:colOff>0</xdr:colOff>
      <xdr:row>159</xdr:row>
      <xdr:rowOff>12890</xdr:rowOff>
    </xdr:from>
    <xdr:to>
      <xdr:col>23</xdr:col>
      <xdr:colOff>188595</xdr:colOff>
      <xdr:row>179</xdr:row>
      <xdr:rowOff>130846</xdr:rowOff>
    </xdr:to>
    <xdr:pic>
      <xdr:nvPicPr>
        <xdr:cNvPr id="10" name="Picture 9">
          <a:extLst>
            <a:ext uri="{FF2B5EF4-FFF2-40B4-BE49-F238E27FC236}">
              <a16:creationId xmlns:a16="http://schemas.microsoft.com/office/drawing/2014/main" id="{850F405C-BF0D-4C44-ADE0-89DA97C0235F}"/>
            </a:ext>
          </a:extLst>
        </xdr:cNvPr>
        <xdr:cNvPicPr>
          <a:picLocks noChangeAspect="1"/>
        </xdr:cNvPicPr>
      </xdr:nvPicPr>
      <xdr:blipFill>
        <a:blip xmlns:r="http://schemas.openxmlformats.org/officeDocument/2006/relationships" r:embed="rId4"/>
        <a:stretch>
          <a:fillRect/>
        </a:stretch>
      </xdr:blipFill>
      <xdr:spPr>
        <a:xfrm>
          <a:off x="27717750" y="27040078"/>
          <a:ext cx="10666095" cy="3455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1169670</xdr:colOff>
      <xdr:row>24</xdr:row>
      <xdr:rowOff>0</xdr:rowOff>
    </xdr:from>
    <xdr:to>
      <xdr:col>4</xdr:col>
      <xdr:colOff>1768907</xdr:colOff>
      <xdr:row>25</xdr:row>
      <xdr:rowOff>15896</xdr:rowOff>
    </xdr:to>
    <xdr:pic>
      <xdr:nvPicPr>
        <xdr:cNvPr id="12" name="Picture 11">
          <a:extLst>
            <a:ext uri="{FF2B5EF4-FFF2-40B4-BE49-F238E27FC236}">
              <a16:creationId xmlns:a16="http://schemas.microsoft.com/office/drawing/2014/main" id="{8650FDA8-6783-4DE0-17A9-D84CC99C58FF}"/>
            </a:ext>
          </a:extLst>
        </xdr:cNvPr>
        <xdr:cNvPicPr>
          <a:picLocks noChangeAspect="1"/>
        </xdr:cNvPicPr>
      </xdr:nvPicPr>
      <xdr:blipFill>
        <a:blip xmlns:r="http://schemas.openxmlformats.org/officeDocument/2006/relationships" r:embed="rId1"/>
        <a:stretch>
          <a:fillRect/>
        </a:stretch>
      </xdr:blipFill>
      <xdr:spPr>
        <a:xfrm>
          <a:off x="4512945" y="4314825"/>
          <a:ext cx="592887" cy="247671"/>
        </a:xfrm>
        <a:prstGeom prst="rect">
          <a:avLst/>
        </a:prstGeom>
      </xdr:spPr>
    </xdr:pic>
    <xdr:clientData/>
  </xdr:twoCellAnchor>
  <xdr:twoCellAnchor editAs="oneCell">
    <xdr:from>
      <xdr:col>10</xdr:col>
      <xdr:colOff>1002030</xdr:colOff>
      <xdr:row>8</xdr:row>
      <xdr:rowOff>93345</xdr:rowOff>
    </xdr:from>
    <xdr:to>
      <xdr:col>12</xdr:col>
      <xdr:colOff>1045580</xdr:colOff>
      <xdr:row>10</xdr:row>
      <xdr:rowOff>98075</xdr:rowOff>
    </xdr:to>
    <xdr:pic>
      <xdr:nvPicPr>
        <xdr:cNvPr id="13" name="Picture 12">
          <a:extLst>
            <a:ext uri="{FF2B5EF4-FFF2-40B4-BE49-F238E27FC236}">
              <a16:creationId xmlns:a16="http://schemas.microsoft.com/office/drawing/2014/main" id="{A40CD750-A754-B522-2651-C179BCF3DF7B}"/>
            </a:ext>
          </a:extLst>
        </xdr:cNvPr>
        <xdr:cNvPicPr>
          <a:picLocks noChangeAspect="1"/>
        </xdr:cNvPicPr>
      </xdr:nvPicPr>
      <xdr:blipFill>
        <a:blip xmlns:r="http://schemas.openxmlformats.org/officeDocument/2006/relationships" r:embed="rId2"/>
        <a:stretch>
          <a:fillRect/>
        </a:stretch>
      </xdr:blipFill>
      <xdr:spPr>
        <a:xfrm>
          <a:off x="17870805" y="1598295"/>
          <a:ext cx="3523033" cy="353980"/>
        </a:xfrm>
        <a:prstGeom prst="rect">
          <a:avLst/>
        </a:prstGeom>
      </xdr:spPr>
    </xdr:pic>
    <xdr:clientData/>
  </xdr:twoCellAnchor>
  <xdr:oneCellAnchor>
    <xdr:from>
      <xdr:col>4</xdr:col>
      <xdr:colOff>1169670</xdr:colOff>
      <xdr:row>36</xdr:row>
      <xdr:rowOff>0</xdr:rowOff>
    </xdr:from>
    <xdr:ext cx="604317" cy="257196"/>
    <xdr:pic>
      <xdr:nvPicPr>
        <xdr:cNvPr id="14" name="Picture 13">
          <a:extLst>
            <a:ext uri="{FF2B5EF4-FFF2-40B4-BE49-F238E27FC236}">
              <a16:creationId xmlns:a16="http://schemas.microsoft.com/office/drawing/2014/main" id="{E1C75D44-4EC6-44D2-B119-A6D48A9230E7}"/>
            </a:ext>
          </a:extLst>
        </xdr:cNvPr>
        <xdr:cNvPicPr>
          <a:picLocks noChangeAspect="1"/>
        </xdr:cNvPicPr>
      </xdr:nvPicPr>
      <xdr:blipFill>
        <a:blip xmlns:r="http://schemas.openxmlformats.org/officeDocument/2006/relationships" r:embed="rId1"/>
        <a:stretch>
          <a:fillRect/>
        </a:stretch>
      </xdr:blipFill>
      <xdr:spPr>
        <a:xfrm>
          <a:off x="4511040" y="4314825"/>
          <a:ext cx="604317" cy="257196"/>
        </a:xfrm>
        <a:prstGeom prst="rect">
          <a:avLst/>
        </a:prstGeom>
      </xdr:spPr>
    </xdr:pic>
    <xdr:clientData/>
  </xdr:oneCellAnchor>
  <xdr:oneCellAnchor>
    <xdr:from>
      <xdr:col>4</xdr:col>
      <xdr:colOff>1143000</xdr:colOff>
      <xdr:row>50</xdr:row>
      <xdr:rowOff>0</xdr:rowOff>
    </xdr:from>
    <xdr:ext cx="604317" cy="257196"/>
    <xdr:pic>
      <xdr:nvPicPr>
        <xdr:cNvPr id="15" name="Picture 14">
          <a:extLst>
            <a:ext uri="{FF2B5EF4-FFF2-40B4-BE49-F238E27FC236}">
              <a16:creationId xmlns:a16="http://schemas.microsoft.com/office/drawing/2014/main" id="{CEC2FE2B-4B08-485E-9790-06E94231CC18}"/>
            </a:ext>
          </a:extLst>
        </xdr:cNvPr>
        <xdr:cNvPicPr>
          <a:picLocks noChangeAspect="1"/>
        </xdr:cNvPicPr>
      </xdr:nvPicPr>
      <xdr:blipFill>
        <a:blip xmlns:r="http://schemas.openxmlformats.org/officeDocument/2006/relationships" r:embed="rId1"/>
        <a:stretch>
          <a:fillRect/>
        </a:stretch>
      </xdr:blipFill>
      <xdr:spPr>
        <a:xfrm>
          <a:off x="4488656" y="9691688"/>
          <a:ext cx="604317" cy="257196"/>
        </a:xfrm>
        <a:prstGeom prst="rect">
          <a:avLst/>
        </a:prstGeom>
      </xdr:spPr>
    </xdr:pic>
    <xdr:clientData/>
  </xdr:oneCellAnchor>
  <xdr:oneCellAnchor>
    <xdr:from>
      <xdr:col>4</xdr:col>
      <xdr:colOff>1143000</xdr:colOff>
      <xdr:row>62</xdr:row>
      <xdr:rowOff>0</xdr:rowOff>
    </xdr:from>
    <xdr:ext cx="604317" cy="257196"/>
    <xdr:pic>
      <xdr:nvPicPr>
        <xdr:cNvPr id="16" name="Picture 15">
          <a:extLst>
            <a:ext uri="{FF2B5EF4-FFF2-40B4-BE49-F238E27FC236}">
              <a16:creationId xmlns:a16="http://schemas.microsoft.com/office/drawing/2014/main" id="{4FF47375-1EAC-4702-AF8A-DAEB19E54CC8}"/>
            </a:ext>
          </a:extLst>
        </xdr:cNvPr>
        <xdr:cNvPicPr>
          <a:picLocks noChangeAspect="1"/>
        </xdr:cNvPicPr>
      </xdr:nvPicPr>
      <xdr:blipFill>
        <a:blip xmlns:r="http://schemas.openxmlformats.org/officeDocument/2006/relationships" r:embed="rId1"/>
        <a:stretch>
          <a:fillRect/>
        </a:stretch>
      </xdr:blipFill>
      <xdr:spPr>
        <a:xfrm>
          <a:off x="4488656" y="9691688"/>
          <a:ext cx="604317" cy="257196"/>
        </a:xfrm>
        <a:prstGeom prst="rect">
          <a:avLst/>
        </a:prstGeom>
      </xdr:spPr>
    </xdr:pic>
    <xdr:clientData/>
  </xdr:oneCellAnchor>
  <xdr:oneCellAnchor>
    <xdr:from>
      <xdr:col>4</xdr:col>
      <xdr:colOff>1141094</xdr:colOff>
      <xdr:row>63</xdr:row>
      <xdr:rowOff>9525</xdr:rowOff>
    </xdr:from>
    <xdr:ext cx="604317" cy="257196"/>
    <xdr:pic>
      <xdr:nvPicPr>
        <xdr:cNvPr id="17" name="Picture 16">
          <a:extLst>
            <a:ext uri="{FF2B5EF4-FFF2-40B4-BE49-F238E27FC236}">
              <a16:creationId xmlns:a16="http://schemas.microsoft.com/office/drawing/2014/main" id="{44115EE7-9ACF-4FBF-B22D-714CAB9FDC05}"/>
            </a:ext>
          </a:extLst>
        </xdr:cNvPr>
        <xdr:cNvPicPr>
          <a:picLocks noChangeAspect="1"/>
        </xdr:cNvPicPr>
      </xdr:nvPicPr>
      <xdr:blipFill>
        <a:blip xmlns:r="http://schemas.openxmlformats.org/officeDocument/2006/relationships" r:embed="rId1"/>
        <a:stretch>
          <a:fillRect/>
        </a:stretch>
      </xdr:blipFill>
      <xdr:spPr>
        <a:xfrm>
          <a:off x="5760719" y="12701588"/>
          <a:ext cx="604317" cy="257196"/>
        </a:xfrm>
        <a:prstGeom prst="rect">
          <a:avLst/>
        </a:prstGeom>
      </xdr:spPr>
    </xdr:pic>
    <xdr:clientData/>
  </xdr:oneCellAnchor>
  <xdr:oneCellAnchor>
    <xdr:from>
      <xdr:col>4</xdr:col>
      <xdr:colOff>1141094</xdr:colOff>
      <xdr:row>64</xdr:row>
      <xdr:rowOff>11430</xdr:rowOff>
    </xdr:from>
    <xdr:ext cx="604317" cy="257196"/>
    <xdr:pic>
      <xdr:nvPicPr>
        <xdr:cNvPr id="18" name="Picture 17">
          <a:extLst>
            <a:ext uri="{FF2B5EF4-FFF2-40B4-BE49-F238E27FC236}">
              <a16:creationId xmlns:a16="http://schemas.microsoft.com/office/drawing/2014/main" id="{0ADF7F0C-BEAF-463A-A38C-2EC85F56D326}"/>
            </a:ext>
          </a:extLst>
        </xdr:cNvPr>
        <xdr:cNvPicPr>
          <a:picLocks noChangeAspect="1"/>
        </xdr:cNvPicPr>
      </xdr:nvPicPr>
      <xdr:blipFill>
        <a:blip xmlns:r="http://schemas.openxmlformats.org/officeDocument/2006/relationships" r:embed="rId1"/>
        <a:stretch>
          <a:fillRect/>
        </a:stretch>
      </xdr:blipFill>
      <xdr:spPr>
        <a:xfrm>
          <a:off x="5760719" y="12953524"/>
          <a:ext cx="604317" cy="257196"/>
        </a:xfrm>
        <a:prstGeom prst="rect">
          <a:avLst/>
        </a:prstGeom>
      </xdr:spPr>
    </xdr:pic>
    <xdr:clientData/>
  </xdr:oneCellAnchor>
  <xdr:oneCellAnchor>
    <xdr:from>
      <xdr:col>4</xdr:col>
      <xdr:colOff>1139190</xdr:colOff>
      <xdr:row>76</xdr:row>
      <xdr:rowOff>11907</xdr:rowOff>
    </xdr:from>
    <xdr:ext cx="604317" cy="257196"/>
    <xdr:pic>
      <xdr:nvPicPr>
        <xdr:cNvPr id="19" name="Picture 18">
          <a:extLst>
            <a:ext uri="{FF2B5EF4-FFF2-40B4-BE49-F238E27FC236}">
              <a16:creationId xmlns:a16="http://schemas.microsoft.com/office/drawing/2014/main" id="{7041BE5B-BE7B-4172-B05D-B20F7484A0FC}"/>
            </a:ext>
          </a:extLst>
        </xdr:cNvPr>
        <xdr:cNvPicPr>
          <a:picLocks noChangeAspect="1"/>
        </xdr:cNvPicPr>
      </xdr:nvPicPr>
      <xdr:blipFill>
        <a:blip xmlns:r="http://schemas.openxmlformats.org/officeDocument/2006/relationships" r:embed="rId1"/>
        <a:stretch>
          <a:fillRect/>
        </a:stretch>
      </xdr:blipFill>
      <xdr:spPr>
        <a:xfrm>
          <a:off x="5758815" y="15454313"/>
          <a:ext cx="604317" cy="257196"/>
        </a:xfrm>
        <a:prstGeom prst="rect">
          <a:avLst/>
        </a:prstGeom>
      </xdr:spPr>
    </xdr:pic>
    <xdr:clientData/>
  </xdr:oneCellAnchor>
  <xdr:oneCellAnchor>
    <xdr:from>
      <xdr:col>4</xdr:col>
      <xdr:colOff>1127284</xdr:colOff>
      <xdr:row>89</xdr:row>
      <xdr:rowOff>3811</xdr:rowOff>
    </xdr:from>
    <xdr:ext cx="604317" cy="257196"/>
    <xdr:pic>
      <xdr:nvPicPr>
        <xdr:cNvPr id="20" name="Picture 19">
          <a:extLst>
            <a:ext uri="{FF2B5EF4-FFF2-40B4-BE49-F238E27FC236}">
              <a16:creationId xmlns:a16="http://schemas.microsoft.com/office/drawing/2014/main" id="{351DFE54-182C-4B19-9AFA-5A37119A1D95}"/>
            </a:ext>
          </a:extLst>
        </xdr:cNvPr>
        <xdr:cNvPicPr>
          <a:picLocks noChangeAspect="1"/>
        </xdr:cNvPicPr>
      </xdr:nvPicPr>
      <xdr:blipFill>
        <a:blip xmlns:r="http://schemas.openxmlformats.org/officeDocument/2006/relationships" r:embed="rId1"/>
        <a:stretch>
          <a:fillRect/>
        </a:stretch>
      </xdr:blipFill>
      <xdr:spPr>
        <a:xfrm>
          <a:off x="5746909" y="18291811"/>
          <a:ext cx="604317" cy="257196"/>
        </a:xfrm>
        <a:prstGeom prst="rect">
          <a:avLst/>
        </a:prstGeom>
      </xdr:spPr>
    </xdr:pic>
    <xdr:clientData/>
  </xdr:oneCellAnchor>
  <xdr:oneCellAnchor>
    <xdr:from>
      <xdr:col>4</xdr:col>
      <xdr:colOff>1125379</xdr:colOff>
      <xdr:row>91</xdr:row>
      <xdr:rowOff>19051</xdr:rowOff>
    </xdr:from>
    <xdr:ext cx="604317" cy="257196"/>
    <xdr:pic>
      <xdr:nvPicPr>
        <xdr:cNvPr id="21" name="Picture 20">
          <a:extLst>
            <a:ext uri="{FF2B5EF4-FFF2-40B4-BE49-F238E27FC236}">
              <a16:creationId xmlns:a16="http://schemas.microsoft.com/office/drawing/2014/main" id="{46EC4658-FFA3-435A-870F-106B278DC251}"/>
            </a:ext>
          </a:extLst>
        </xdr:cNvPr>
        <xdr:cNvPicPr>
          <a:picLocks noChangeAspect="1"/>
        </xdr:cNvPicPr>
      </xdr:nvPicPr>
      <xdr:blipFill>
        <a:blip xmlns:r="http://schemas.openxmlformats.org/officeDocument/2006/relationships" r:embed="rId1"/>
        <a:stretch>
          <a:fillRect/>
        </a:stretch>
      </xdr:blipFill>
      <xdr:spPr>
        <a:xfrm>
          <a:off x="5745004" y="18664239"/>
          <a:ext cx="604317" cy="257196"/>
        </a:xfrm>
        <a:prstGeom prst="rect">
          <a:avLst/>
        </a:prstGeom>
      </xdr:spPr>
    </xdr:pic>
    <xdr:clientData/>
  </xdr:oneCellAnchor>
  <xdr:twoCellAnchor editAs="oneCell">
    <xdr:from>
      <xdr:col>4</xdr:col>
      <xdr:colOff>1285875</xdr:colOff>
      <xdr:row>90</xdr:row>
      <xdr:rowOff>11907</xdr:rowOff>
    </xdr:from>
    <xdr:to>
      <xdr:col>4</xdr:col>
      <xdr:colOff>1539418</xdr:colOff>
      <xdr:row>91</xdr:row>
      <xdr:rowOff>1112</xdr:rowOff>
    </xdr:to>
    <xdr:pic>
      <xdr:nvPicPr>
        <xdr:cNvPr id="22" name="Picture 21">
          <a:extLst>
            <a:ext uri="{FF2B5EF4-FFF2-40B4-BE49-F238E27FC236}">
              <a16:creationId xmlns:a16="http://schemas.microsoft.com/office/drawing/2014/main" id="{E3C9B490-A9C6-6181-E490-589D7A321C8B}"/>
            </a:ext>
          </a:extLst>
        </xdr:cNvPr>
        <xdr:cNvPicPr>
          <a:picLocks noChangeAspect="1"/>
        </xdr:cNvPicPr>
      </xdr:nvPicPr>
      <xdr:blipFill>
        <a:blip xmlns:r="http://schemas.openxmlformats.org/officeDocument/2006/relationships" r:embed="rId3"/>
        <a:stretch>
          <a:fillRect/>
        </a:stretch>
      </xdr:blipFill>
      <xdr:spPr>
        <a:xfrm>
          <a:off x="5905500" y="18561845"/>
          <a:ext cx="244018" cy="228600"/>
        </a:xfrm>
        <a:prstGeom prst="rect">
          <a:avLst/>
        </a:prstGeom>
      </xdr:spPr>
    </xdr:pic>
    <xdr:clientData/>
  </xdr:twoCellAnchor>
  <xdr:twoCellAnchor editAs="oneCell">
    <xdr:from>
      <xdr:col>4</xdr:col>
      <xdr:colOff>1295877</xdr:colOff>
      <xdr:row>88</xdr:row>
      <xdr:rowOff>15717</xdr:rowOff>
    </xdr:from>
    <xdr:to>
      <xdr:col>4</xdr:col>
      <xdr:colOff>1541779</xdr:colOff>
      <xdr:row>89</xdr:row>
      <xdr:rowOff>477</xdr:rowOff>
    </xdr:to>
    <xdr:pic>
      <xdr:nvPicPr>
        <xdr:cNvPr id="23" name="Picture 22">
          <a:extLst>
            <a:ext uri="{FF2B5EF4-FFF2-40B4-BE49-F238E27FC236}">
              <a16:creationId xmlns:a16="http://schemas.microsoft.com/office/drawing/2014/main" id="{4825BE60-DBD9-26FE-95CF-FC8F6119293E}"/>
            </a:ext>
          </a:extLst>
        </xdr:cNvPr>
        <xdr:cNvPicPr>
          <a:picLocks noChangeAspect="1"/>
        </xdr:cNvPicPr>
      </xdr:nvPicPr>
      <xdr:blipFill>
        <a:blip xmlns:r="http://schemas.openxmlformats.org/officeDocument/2006/relationships" r:embed="rId4"/>
        <a:stretch>
          <a:fillRect/>
        </a:stretch>
      </xdr:blipFill>
      <xdr:spPr>
        <a:xfrm>
          <a:off x="5915502" y="18041780"/>
          <a:ext cx="257332" cy="228600"/>
        </a:xfrm>
        <a:prstGeom prst="rect">
          <a:avLst/>
        </a:prstGeom>
      </xdr:spPr>
    </xdr:pic>
    <xdr:clientData/>
  </xdr:twoCellAnchor>
  <xdr:oneCellAnchor>
    <xdr:from>
      <xdr:col>4</xdr:col>
      <xdr:colOff>1151096</xdr:colOff>
      <xdr:row>102</xdr:row>
      <xdr:rowOff>8097</xdr:rowOff>
    </xdr:from>
    <xdr:ext cx="604317" cy="257196"/>
    <xdr:pic>
      <xdr:nvPicPr>
        <xdr:cNvPr id="24" name="Picture 23">
          <a:extLst>
            <a:ext uri="{FF2B5EF4-FFF2-40B4-BE49-F238E27FC236}">
              <a16:creationId xmlns:a16="http://schemas.microsoft.com/office/drawing/2014/main" id="{3EEF8619-01A1-4449-8B4F-926546E4DEDD}"/>
            </a:ext>
          </a:extLst>
        </xdr:cNvPr>
        <xdr:cNvPicPr>
          <a:picLocks noChangeAspect="1"/>
        </xdr:cNvPicPr>
      </xdr:nvPicPr>
      <xdr:blipFill>
        <a:blip xmlns:r="http://schemas.openxmlformats.org/officeDocument/2006/relationships" r:embed="rId1"/>
        <a:stretch>
          <a:fillRect/>
        </a:stretch>
      </xdr:blipFill>
      <xdr:spPr>
        <a:xfrm>
          <a:off x="5770721" y="20855941"/>
          <a:ext cx="604317" cy="257196"/>
        </a:xfrm>
        <a:prstGeom prst="rect">
          <a:avLst/>
        </a:prstGeom>
      </xdr:spPr>
    </xdr:pic>
    <xdr:clientData/>
  </xdr:oneCellAnchor>
  <xdr:oneCellAnchor>
    <xdr:from>
      <xdr:col>4</xdr:col>
      <xdr:colOff>1151096</xdr:colOff>
      <xdr:row>114</xdr:row>
      <xdr:rowOff>8097</xdr:rowOff>
    </xdr:from>
    <xdr:ext cx="604317" cy="257196"/>
    <xdr:pic>
      <xdr:nvPicPr>
        <xdr:cNvPr id="25" name="Picture 24">
          <a:extLst>
            <a:ext uri="{FF2B5EF4-FFF2-40B4-BE49-F238E27FC236}">
              <a16:creationId xmlns:a16="http://schemas.microsoft.com/office/drawing/2014/main" id="{EAA1B585-84CA-47FB-B8AC-E3D31A789E2D}"/>
            </a:ext>
          </a:extLst>
        </xdr:cNvPr>
        <xdr:cNvPicPr>
          <a:picLocks noChangeAspect="1"/>
        </xdr:cNvPicPr>
      </xdr:nvPicPr>
      <xdr:blipFill>
        <a:blip xmlns:r="http://schemas.openxmlformats.org/officeDocument/2006/relationships" r:embed="rId1"/>
        <a:stretch>
          <a:fillRect/>
        </a:stretch>
      </xdr:blipFill>
      <xdr:spPr>
        <a:xfrm>
          <a:off x="5772626" y="20857846"/>
          <a:ext cx="604317" cy="257196"/>
        </a:xfrm>
        <a:prstGeom prst="rect">
          <a:avLst/>
        </a:prstGeom>
      </xdr:spPr>
    </xdr:pic>
    <xdr:clientData/>
  </xdr:oneCellAnchor>
  <xdr:twoCellAnchor editAs="oneCell">
    <xdr:from>
      <xdr:col>15</xdr:col>
      <xdr:colOff>0</xdr:colOff>
      <xdr:row>26</xdr:row>
      <xdr:rowOff>11</xdr:rowOff>
    </xdr:from>
    <xdr:to>
      <xdr:col>28</xdr:col>
      <xdr:colOff>134620</xdr:colOff>
      <xdr:row>47</xdr:row>
      <xdr:rowOff>78241</xdr:rowOff>
    </xdr:to>
    <xdr:pic>
      <xdr:nvPicPr>
        <xdr:cNvPr id="2" name="Picture 1">
          <a:extLst>
            <a:ext uri="{FF2B5EF4-FFF2-40B4-BE49-F238E27FC236}">
              <a16:creationId xmlns:a16="http://schemas.microsoft.com/office/drawing/2014/main" id="{3853A56A-62E9-93D6-24D9-2DB0006CA849}"/>
            </a:ext>
          </a:extLst>
        </xdr:cNvPr>
        <xdr:cNvPicPr>
          <a:picLocks noChangeAspect="1"/>
        </xdr:cNvPicPr>
      </xdr:nvPicPr>
      <xdr:blipFill>
        <a:blip xmlns:r="http://schemas.openxmlformats.org/officeDocument/2006/relationships" r:embed="rId5"/>
        <a:stretch>
          <a:fillRect/>
        </a:stretch>
      </xdr:blipFill>
      <xdr:spPr>
        <a:xfrm>
          <a:off x="32604075" y="4791086"/>
          <a:ext cx="8138160" cy="45835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nergia.gob.cl/sites/default/files/documentos/green_h2_strategy_chil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dnv.com/services/alternative-fuels-insight-12817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nergypost.eu/carbon-tax-laboratory-europe-shows-u-s-it-has-no-effect-on-aggregate-jobs-growth/" TargetMode="External"/><Relationship Id="rId1" Type="http://schemas.openxmlformats.org/officeDocument/2006/relationships/hyperlink" Target="https://energypost.eu/carbon-tax-laboratory-europe-shows-u-s-it-has-no-effect-on-aggregate-jobs-growth/" TargetMode="Externa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3E18-CFED-4FD7-9C70-BA76459AFA7C}">
  <dimension ref="B2:C15"/>
  <sheetViews>
    <sheetView tabSelected="1" workbookViewId="0">
      <selection activeCell="B3" sqref="B3"/>
    </sheetView>
  </sheetViews>
  <sheetFormatPr defaultColWidth="8.7109375" defaultRowHeight="15" x14ac:dyDescent="0.25"/>
  <cols>
    <col min="1" max="16384" width="8.7109375" style="1"/>
  </cols>
  <sheetData>
    <row r="2" spans="2:3" ht="20.45" x14ac:dyDescent="0.35">
      <c r="B2" s="3" t="s">
        <v>590</v>
      </c>
    </row>
    <row r="4" spans="2:3" x14ac:dyDescent="0.25">
      <c r="B4" s="1" t="s">
        <v>0</v>
      </c>
    </row>
    <row r="5" spans="2:3" ht="13.9" x14ac:dyDescent="0.25">
      <c r="B5" s="1" t="s">
        <v>1</v>
      </c>
    </row>
    <row r="7" spans="2:3" ht="13.9" x14ac:dyDescent="0.25">
      <c r="B7" s="128"/>
      <c r="C7" s="1" t="s">
        <v>2</v>
      </c>
    </row>
    <row r="8" spans="2:3" ht="13.9" x14ac:dyDescent="0.25">
      <c r="B8" s="117"/>
      <c r="C8" s="1" t="s">
        <v>3</v>
      </c>
    </row>
    <row r="9" spans="2:3" ht="13.9" x14ac:dyDescent="0.25">
      <c r="B9" s="116"/>
      <c r="C9" s="1" t="s">
        <v>4</v>
      </c>
    </row>
    <row r="10" spans="2:3" ht="13.9" x14ac:dyDescent="0.25">
      <c r="B10" s="129"/>
      <c r="C10" s="1" t="s">
        <v>5</v>
      </c>
    </row>
    <row r="11" spans="2:3" ht="13.9" x14ac:dyDescent="0.25">
      <c r="B11" s="130"/>
      <c r="C11" s="1" t="s">
        <v>6</v>
      </c>
    </row>
    <row r="13" spans="2:3" ht="13.9" x14ac:dyDescent="0.25">
      <c r="B13" s="1" t="s">
        <v>7</v>
      </c>
    </row>
    <row r="15" spans="2:3" ht="13.9" x14ac:dyDescent="0.25">
      <c r="B15" s="35" t="s">
        <v>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2ECF6-49C0-49BA-9790-E257A89EFF20}">
  <sheetPr>
    <tabColor rgb="FFB8E0C2"/>
  </sheetPr>
  <dimension ref="A2:O201"/>
  <sheetViews>
    <sheetView zoomScale="80" zoomScaleNormal="80" workbookViewId="0"/>
  </sheetViews>
  <sheetFormatPr defaultColWidth="8.7109375" defaultRowHeight="15" outlineLevelRow="1" x14ac:dyDescent="0.25"/>
  <cols>
    <col min="1" max="1" width="6" style="1" customWidth="1"/>
    <col min="2" max="2" width="2.28515625" style="1" customWidth="1"/>
    <col min="3" max="3" width="39.7109375" style="1" bestFit="1" customWidth="1"/>
    <col min="4" max="4" width="43.7109375" style="1" customWidth="1"/>
    <col min="5" max="7" width="11.7109375" style="1" customWidth="1"/>
    <col min="8" max="8" width="11.7109375" style="1" bestFit="1" customWidth="1"/>
    <col min="9" max="11" width="11.7109375" style="1" customWidth="1"/>
    <col min="12" max="12" width="15.42578125" style="1" customWidth="1"/>
    <col min="13" max="14" width="8.7109375" style="1"/>
    <col min="15" max="15" width="13" style="1" bestFit="1" customWidth="1"/>
    <col min="16" max="16" width="8.7109375" style="1" customWidth="1"/>
    <col min="17" max="17" width="16" style="1" bestFit="1" customWidth="1"/>
    <col min="18" max="16384" width="8.7109375" style="1"/>
  </cols>
  <sheetData>
    <row r="2" spans="1:12" ht="20.45" x14ac:dyDescent="0.35">
      <c r="B2" s="3" t="s">
        <v>9</v>
      </c>
    </row>
    <row r="4" spans="1:12" ht="18" x14ac:dyDescent="0.25">
      <c r="A4" s="139" t="s">
        <v>10</v>
      </c>
      <c r="C4" s="4" t="s">
        <v>11</v>
      </c>
      <c r="D4" s="5"/>
    </row>
    <row r="5" spans="1:12" x14ac:dyDescent="0.25">
      <c r="A5" s="139"/>
    </row>
    <row r="6" spans="1:12" x14ac:dyDescent="0.25">
      <c r="A6" s="139"/>
      <c r="C6" s="92" t="s">
        <v>12</v>
      </c>
      <c r="D6" s="92" t="s">
        <v>13</v>
      </c>
      <c r="G6" s="93"/>
      <c r="H6" s="1" t="s">
        <v>14</v>
      </c>
      <c r="L6" s="1" t="s">
        <v>15</v>
      </c>
    </row>
    <row r="7" spans="1:12" x14ac:dyDescent="0.25">
      <c r="A7" s="139"/>
      <c r="C7" s="7" t="s">
        <v>16</v>
      </c>
      <c r="D7" s="8" t="s">
        <v>17</v>
      </c>
      <c r="G7" s="94"/>
      <c r="H7" s="1" t="s">
        <v>18</v>
      </c>
      <c r="L7" s="1" t="s">
        <v>19</v>
      </c>
    </row>
    <row r="8" spans="1:12" x14ac:dyDescent="0.25">
      <c r="A8" s="139"/>
      <c r="C8" s="7" t="s">
        <v>20</v>
      </c>
      <c r="D8" s="8" t="s">
        <v>17</v>
      </c>
      <c r="L8" s="1" t="s">
        <v>21</v>
      </c>
    </row>
    <row r="9" spans="1:12" x14ac:dyDescent="0.25">
      <c r="A9" s="139"/>
      <c r="C9" s="7" t="s">
        <v>22</v>
      </c>
      <c r="D9" s="8" t="s">
        <v>17</v>
      </c>
    </row>
    <row r="10" spans="1:12" x14ac:dyDescent="0.25">
      <c r="A10" s="139"/>
      <c r="C10" s="7" t="s">
        <v>23</v>
      </c>
      <c r="D10" s="8" t="s">
        <v>17</v>
      </c>
    </row>
    <row r="11" spans="1:12" x14ac:dyDescent="0.25">
      <c r="A11" s="139"/>
      <c r="C11" s="7" t="s">
        <v>24</v>
      </c>
      <c r="D11" s="8" t="s">
        <v>17</v>
      </c>
    </row>
    <row r="12" spans="1:12" x14ac:dyDescent="0.25">
      <c r="A12" s="139"/>
      <c r="C12" s="7" t="s">
        <v>25</v>
      </c>
      <c r="D12" s="8" t="s">
        <v>17</v>
      </c>
    </row>
    <row r="13" spans="1:12" x14ac:dyDescent="0.25">
      <c r="A13" s="139"/>
    </row>
    <row r="14" spans="1:12" x14ac:dyDescent="0.25">
      <c r="A14" s="139"/>
      <c r="C14" s="1" t="s">
        <v>26</v>
      </c>
    </row>
    <row r="15" spans="1:12" outlineLevel="1" x14ac:dyDescent="0.25">
      <c r="A15" s="139"/>
    </row>
    <row r="16" spans="1:12" outlineLevel="1" x14ac:dyDescent="0.25">
      <c r="A16" s="139"/>
      <c r="C16" s="92" t="s">
        <v>12</v>
      </c>
      <c r="D16" s="92" t="s">
        <v>13</v>
      </c>
    </row>
    <row r="17" spans="1:12" outlineLevel="1" x14ac:dyDescent="0.25">
      <c r="A17" s="139"/>
      <c r="C17" s="7" t="s">
        <v>16</v>
      </c>
      <c r="D17" s="8" t="s">
        <v>27</v>
      </c>
    </row>
    <row r="18" spans="1:12" outlineLevel="1" x14ac:dyDescent="0.25">
      <c r="A18" s="139"/>
      <c r="C18" s="7" t="s">
        <v>20</v>
      </c>
      <c r="D18" s="8" t="s">
        <v>28</v>
      </c>
    </row>
    <row r="19" spans="1:12" outlineLevel="1" x14ac:dyDescent="0.25">
      <c r="A19" s="139"/>
      <c r="C19" s="7" t="s">
        <v>22</v>
      </c>
      <c r="D19" s="8" t="s">
        <v>29</v>
      </c>
    </row>
    <row r="20" spans="1:12" outlineLevel="1" x14ac:dyDescent="0.25">
      <c r="A20" s="139"/>
      <c r="C20" s="7" t="s">
        <v>23</v>
      </c>
      <c r="D20" s="8" t="s">
        <v>30</v>
      </c>
    </row>
    <row r="21" spans="1:12" outlineLevel="1" x14ac:dyDescent="0.25">
      <c r="A21" s="139"/>
      <c r="C21" s="7" t="s">
        <v>24</v>
      </c>
      <c r="D21" s="8" t="s">
        <v>17</v>
      </c>
    </row>
    <row r="22" spans="1:12" outlineLevel="1" x14ac:dyDescent="0.25">
      <c r="A22" s="139"/>
      <c r="C22" s="7" t="s">
        <v>25</v>
      </c>
      <c r="D22" s="8" t="s">
        <v>17</v>
      </c>
    </row>
    <row r="24" spans="1:12" ht="18" x14ac:dyDescent="0.25">
      <c r="A24" s="139" t="s">
        <v>31</v>
      </c>
      <c r="C24" s="4" t="s">
        <v>32</v>
      </c>
    </row>
    <row r="25" spans="1:12" ht="15.75" x14ac:dyDescent="0.25">
      <c r="A25" s="139"/>
      <c r="C25" s="2" t="s">
        <v>33</v>
      </c>
    </row>
    <row r="26" spans="1:12" x14ac:dyDescent="0.25">
      <c r="A26" s="139"/>
      <c r="B26" s="9"/>
    </row>
    <row r="27" spans="1:12" x14ac:dyDescent="0.25">
      <c r="A27" s="139"/>
      <c r="C27" s="92" t="s">
        <v>34</v>
      </c>
      <c r="D27" s="92" t="s">
        <v>35</v>
      </c>
      <c r="E27" s="92" t="s">
        <v>36</v>
      </c>
      <c r="F27" s="92">
        <v>2025</v>
      </c>
      <c r="G27" s="92">
        <v>2030</v>
      </c>
      <c r="H27" s="92">
        <v>2035</v>
      </c>
      <c r="I27" s="92">
        <v>2040</v>
      </c>
      <c r="J27" s="92">
        <v>2045</v>
      </c>
      <c r="L27" s="35" t="s">
        <v>37</v>
      </c>
    </row>
    <row r="28" spans="1:12" x14ac:dyDescent="0.25">
      <c r="A28" s="139"/>
      <c r="B28" s="12" t="s">
        <v>16</v>
      </c>
      <c r="C28" s="138" t="str">
        <f>IF(B28='Alternative Fuel'!$C$7,'Alternative Fuel'!$D$7,"")</f>
        <v>From drop down menu</v>
      </c>
      <c r="D28" s="10" t="s">
        <v>38</v>
      </c>
      <c r="E28" s="11"/>
      <c r="F28" s="11"/>
      <c r="G28" s="11"/>
      <c r="H28" s="11"/>
      <c r="I28" s="11"/>
      <c r="J28" s="11"/>
    </row>
    <row r="29" spans="1:12" x14ac:dyDescent="0.25">
      <c r="A29" s="139"/>
      <c r="C29" s="138"/>
      <c r="D29" s="10" t="s">
        <v>39</v>
      </c>
      <c r="E29" s="11"/>
      <c r="F29" s="11"/>
      <c r="G29" s="11"/>
      <c r="H29" s="11"/>
      <c r="I29" s="11"/>
      <c r="J29" s="11"/>
    </row>
    <row r="30" spans="1:12" x14ac:dyDescent="0.25">
      <c r="A30" s="139"/>
      <c r="B30" s="12" t="s">
        <v>20</v>
      </c>
      <c r="C30" s="138" t="str">
        <f>IF(B30='Alternative Fuel'!$C$8,'Alternative Fuel'!$D$8,"")</f>
        <v>From drop down menu</v>
      </c>
      <c r="D30" s="10" t="s">
        <v>38</v>
      </c>
      <c r="E30" s="11"/>
      <c r="F30" s="11"/>
      <c r="G30" s="11"/>
      <c r="H30" s="11"/>
      <c r="I30" s="11"/>
      <c r="J30" s="11"/>
    </row>
    <row r="31" spans="1:12" x14ac:dyDescent="0.25">
      <c r="A31" s="139"/>
      <c r="C31" s="138"/>
      <c r="D31" s="10" t="s">
        <v>39</v>
      </c>
      <c r="E31" s="11"/>
      <c r="F31" s="11"/>
      <c r="G31" s="11"/>
      <c r="H31" s="11"/>
      <c r="I31" s="11"/>
      <c r="J31" s="11"/>
    </row>
    <row r="32" spans="1:12" x14ac:dyDescent="0.25">
      <c r="A32" s="139"/>
      <c r="B32" s="12" t="s">
        <v>22</v>
      </c>
      <c r="C32" s="138" t="str">
        <f>IF(B32='Alternative Fuel'!$C$9,'Alternative Fuel'!$D$9,"")</f>
        <v>From drop down menu</v>
      </c>
      <c r="D32" s="10" t="s">
        <v>38</v>
      </c>
      <c r="E32" s="11"/>
      <c r="F32" s="11"/>
      <c r="G32" s="11"/>
      <c r="H32" s="11"/>
      <c r="I32" s="11"/>
      <c r="J32" s="11"/>
    </row>
    <row r="33" spans="1:15" x14ac:dyDescent="0.25">
      <c r="A33" s="139"/>
      <c r="C33" s="138"/>
      <c r="D33" s="10" t="s">
        <v>39</v>
      </c>
      <c r="E33" s="11"/>
      <c r="F33" s="11"/>
      <c r="G33" s="11"/>
      <c r="H33" s="11"/>
      <c r="I33" s="11"/>
      <c r="J33" s="11"/>
    </row>
    <row r="34" spans="1:15" x14ac:dyDescent="0.25">
      <c r="A34" s="139"/>
      <c r="C34" s="9"/>
      <c r="D34" s="5"/>
    </row>
    <row r="35" spans="1:15" x14ac:dyDescent="0.25">
      <c r="A35" s="139"/>
      <c r="C35" s="1" t="s">
        <v>26</v>
      </c>
      <c r="D35" s="5"/>
    </row>
    <row r="36" spans="1:15" outlineLevel="1" x14ac:dyDescent="0.25">
      <c r="A36" s="139"/>
      <c r="C36" s="9"/>
      <c r="D36" s="5"/>
    </row>
    <row r="37" spans="1:15" outlineLevel="1" x14ac:dyDescent="0.25">
      <c r="A37" s="139"/>
      <c r="C37" s="92" t="s">
        <v>34</v>
      </c>
      <c r="D37" s="92" t="s">
        <v>35</v>
      </c>
      <c r="E37" s="92" t="s">
        <v>36</v>
      </c>
      <c r="F37" s="92">
        <v>2025</v>
      </c>
      <c r="G37" s="92">
        <v>2030</v>
      </c>
      <c r="H37" s="92">
        <v>2035</v>
      </c>
      <c r="I37" s="92">
        <v>2040</v>
      </c>
      <c r="J37" s="92">
        <v>2045</v>
      </c>
      <c r="O37" s="34"/>
    </row>
    <row r="38" spans="1:15" outlineLevel="1" x14ac:dyDescent="0.25">
      <c r="A38" s="139"/>
      <c r="C38" s="140" t="s">
        <v>27</v>
      </c>
      <c r="D38" s="10" t="s">
        <v>38</v>
      </c>
      <c r="E38" s="96">
        <v>0</v>
      </c>
      <c r="F38" s="96">
        <v>5088</v>
      </c>
      <c r="G38" s="96">
        <v>10560</v>
      </c>
      <c r="H38" s="96">
        <v>11610</v>
      </c>
      <c r="I38" s="95"/>
      <c r="J38" s="95"/>
    </row>
    <row r="39" spans="1:15" outlineLevel="1" x14ac:dyDescent="0.25">
      <c r="A39" s="139"/>
      <c r="C39" s="141"/>
      <c r="D39" s="10" t="s">
        <v>39</v>
      </c>
      <c r="E39" s="96"/>
      <c r="F39" s="96"/>
      <c r="G39" s="96"/>
      <c r="H39" s="96"/>
      <c r="I39" s="95"/>
      <c r="J39" s="95"/>
    </row>
    <row r="40" spans="1:15" outlineLevel="1" x14ac:dyDescent="0.25">
      <c r="A40" s="139"/>
      <c r="C40" s="140" t="s">
        <v>28</v>
      </c>
      <c r="D40" s="10" t="s">
        <v>38</v>
      </c>
      <c r="E40" s="96">
        <v>1</v>
      </c>
      <c r="F40" s="96">
        <v>23</v>
      </c>
      <c r="G40" s="96">
        <v>23</v>
      </c>
      <c r="H40" s="96">
        <v>133</v>
      </c>
      <c r="I40" s="95"/>
      <c r="J40" s="95"/>
    </row>
    <row r="41" spans="1:15" outlineLevel="1" x14ac:dyDescent="0.25">
      <c r="A41" s="139"/>
      <c r="C41" s="141"/>
      <c r="D41" s="10" t="s">
        <v>39</v>
      </c>
      <c r="E41" s="96"/>
      <c r="F41" s="96"/>
      <c r="G41" s="96"/>
      <c r="H41" s="96"/>
      <c r="I41" s="95"/>
      <c r="J41" s="95"/>
    </row>
    <row r="42" spans="1:15" outlineLevel="1" x14ac:dyDescent="0.25">
      <c r="A42" s="139"/>
      <c r="C42" s="140" t="s">
        <v>29</v>
      </c>
      <c r="D42" s="10" t="s">
        <v>38</v>
      </c>
      <c r="E42" s="96">
        <v>0</v>
      </c>
      <c r="F42" s="96">
        <v>0.5</v>
      </c>
      <c r="G42" s="96">
        <v>0.5</v>
      </c>
      <c r="H42" s="96">
        <v>0.5</v>
      </c>
      <c r="I42" s="95"/>
      <c r="J42" s="95"/>
    </row>
    <row r="43" spans="1:15" outlineLevel="1" x14ac:dyDescent="0.25">
      <c r="A43" s="139"/>
      <c r="C43" s="141"/>
      <c r="D43" s="10" t="s">
        <v>39</v>
      </c>
      <c r="E43" s="96"/>
      <c r="F43" s="96"/>
      <c r="G43" s="96"/>
      <c r="H43" s="96"/>
      <c r="I43" s="95"/>
      <c r="J43" s="95"/>
    </row>
    <row r="44" spans="1:15" outlineLevel="1" x14ac:dyDescent="0.25">
      <c r="A44" s="139"/>
      <c r="C44" s="9"/>
      <c r="D44" s="5"/>
      <c r="E44" s="5"/>
      <c r="F44" s="5"/>
      <c r="G44" s="5"/>
      <c r="H44" s="5"/>
      <c r="I44" s="5"/>
      <c r="J44" s="5"/>
    </row>
    <row r="45" spans="1:15" outlineLevel="1" x14ac:dyDescent="0.25">
      <c r="A45" s="139"/>
      <c r="C45" s="9" t="s">
        <v>40</v>
      </c>
      <c r="D45" s="39" t="s">
        <v>41</v>
      </c>
      <c r="E45" s="5"/>
      <c r="F45" s="5"/>
      <c r="G45" s="5"/>
      <c r="H45" s="5"/>
      <c r="I45" s="5"/>
      <c r="J45" s="5"/>
    </row>
    <row r="46" spans="1:15" x14ac:dyDescent="0.25">
      <c r="A46" s="139"/>
    </row>
    <row r="47" spans="1:15" ht="18" x14ac:dyDescent="0.25">
      <c r="A47" s="139"/>
      <c r="C47" s="4" t="s">
        <v>42</v>
      </c>
    </row>
    <row r="48" spans="1:15" ht="15.75" x14ac:dyDescent="0.25">
      <c r="A48" s="139"/>
      <c r="C48" s="2" t="s">
        <v>43</v>
      </c>
    </row>
    <row r="49" spans="1:15" x14ac:dyDescent="0.25">
      <c r="A49" s="139"/>
    </row>
    <row r="50" spans="1:15" x14ac:dyDescent="0.25">
      <c r="A50" s="139"/>
      <c r="C50" s="92" t="s">
        <v>34</v>
      </c>
      <c r="D50" s="92" t="s">
        <v>35</v>
      </c>
      <c r="E50" s="92" t="s">
        <v>36</v>
      </c>
      <c r="F50" s="92">
        <v>2025</v>
      </c>
      <c r="G50" s="92">
        <v>2030</v>
      </c>
      <c r="H50" s="92">
        <v>2035</v>
      </c>
      <c r="I50" s="92">
        <v>2040</v>
      </c>
      <c r="J50" s="92">
        <v>2045</v>
      </c>
      <c r="L50" s="35" t="s">
        <v>37</v>
      </c>
    </row>
    <row r="51" spans="1:15" x14ac:dyDescent="0.25">
      <c r="A51" s="139"/>
      <c r="B51" s="12" t="s">
        <v>16</v>
      </c>
      <c r="C51" s="138" t="str">
        <f>IF(B51='Alternative Fuel'!$C$7,'Alternative Fuel'!$D$7,"")</f>
        <v>From drop down menu</v>
      </c>
      <c r="D51" s="10" t="s">
        <v>38</v>
      </c>
      <c r="E51" s="11"/>
      <c r="F51" s="11"/>
      <c r="G51" s="11"/>
      <c r="H51" s="11"/>
      <c r="I51" s="11"/>
      <c r="J51" s="11"/>
      <c r="L51" s="1" t="s">
        <v>44</v>
      </c>
    </row>
    <row r="52" spans="1:15" x14ac:dyDescent="0.25">
      <c r="A52" s="139"/>
      <c r="C52" s="138"/>
      <c r="D52" s="10" t="s">
        <v>39</v>
      </c>
      <c r="E52" s="11"/>
      <c r="F52" s="11"/>
      <c r="G52" s="11"/>
      <c r="H52" s="11"/>
      <c r="I52" s="11"/>
      <c r="J52" s="11"/>
    </row>
    <row r="53" spans="1:15" x14ac:dyDescent="0.25">
      <c r="A53" s="139"/>
      <c r="B53" s="12" t="s">
        <v>20</v>
      </c>
      <c r="C53" s="138" t="str">
        <f>IF(B53='Alternative Fuel'!$C$8,'Alternative Fuel'!$D$8,"")</f>
        <v>From drop down menu</v>
      </c>
      <c r="D53" s="10" t="s">
        <v>38</v>
      </c>
      <c r="E53" s="11"/>
      <c r="F53" s="11"/>
      <c r="G53" s="11"/>
      <c r="H53" s="11"/>
      <c r="I53" s="11"/>
      <c r="J53" s="11"/>
    </row>
    <row r="54" spans="1:15" x14ac:dyDescent="0.25">
      <c r="A54" s="139"/>
      <c r="C54" s="138"/>
      <c r="D54" s="10" t="s">
        <v>39</v>
      </c>
      <c r="E54" s="11"/>
      <c r="F54" s="11"/>
      <c r="G54" s="11"/>
      <c r="H54" s="11"/>
      <c r="I54" s="11"/>
      <c r="J54" s="11"/>
    </row>
    <row r="55" spans="1:15" x14ac:dyDescent="0.25">
      <c r="A55" s="139"/>
      <c r="B55" s="12" t="s">
        <v>22</v>
      </c>
      <c r="C55" s="138" t="str">
        <f>IF(B55='Alternative Fuel'!$C$9,'Alternative Fuel'!$D$9,"")</f>
        <v>From drop down menu</v>
      </c>
      <c r="D55" s="10" t="s">
        <v>38</v>
      </c>
      <c r="E55" s="11"/>
      <c r="F55" s="11"/>
      <c r="G55" s="11"/>
      <c r="H55" s="11"/>
      <c r="I55" s="11"/>
      <c r="J55" s="11"/>
    </row>
    <row r="56" spans="1:15" x14ac:dyDescent="0.25">
      <c r="A56" s="139"/>
      <c r="C56" s="138"/>
      <c r="D56" s="10" t="s">
        <v>39</v>
      </c>
      <c r="E56" s="11"/>
      <c r="F56" s="11"/>
      <c r="G56" s="11"/>
      <c r="H56" s="11"/>
      <c r="I56" s="11"/>
      <c r="J56" s="11"/>
    </row>
    <row r="57" spans="1:15" x14ac:dyDescent="0.25">
      <c r="A57" s="139"/>
      <c r="C57" s="9"/>
      <c r="D57" s="5"/>
    </row>
    <row r="58" spans="1:15" x14ac:dyDescent="0.25">
      <c r="A58" s="139"/>
      <c r="C58" s="1" t="s">
        <v>26</v>
      </c>
      <c r="D58" s="5"/>
    </row>
    <row r="59" spans="1:15" outlineLevel="1" x14ac:dyDescent="0.25">
      <c r="A59" s="139"/>
      <c r="C59" s="9"/>
      <c r="D59" s="5"/>
    </row>
    <row r="60" spans="1:15" outlineLevel="1" x14ac:dyDescent="0.25">
      <c r="A60" s="139"/>
      <c r="C60" s="92" t="s">
        <v>34</v>
      </c>
      <c r="D60" s="92" t="s">
        <v>35</v>
      </c>
      <c r="E60" s="92" t="s">
        <v>36</v>
      </c>
      <c r="F60" s="92">
        <v>2025</v>
      </c>
      <c r="G60" s="92">
        <v>2030</v>
      </c>
      <c r="H60" s="92">
        <v>2035</v>
      </c>
      <c r="I60" s="92">
        <v>2040</v>
      </c>
      <c r="J60" s="92">
        <v>2045</v>
      </c>
      <c r="O60" s="34"/>
    </row>
    <row r="61" spans="1:15" outlineLevel="1" x14ac:dyDescent="0.25">
      <c r="A61" s="139"/>
      <c r="C61" s="140" t="s">
        <v>27</v>
      </c>
      <c r="D61" s="10" t="s">
        <v>38</v>
      </c>
      <c r="E61" s="96">
        <v>0</v>
      </c>
      <c r="F61" s="96">
        <v>3053</v>
      </c>
      <c r="G61" s="96">
        <v>6336</v>
      </c>
      <c r="H61" s="96">
        <v>6966</v>
      </c>
      <c r="I61" s="95"/>
      <c r="J61" s="95"/>
    </row>
    <row r="62" spans="1:15" outlineLevel="1" x14ac:dyDescent="0.25">
      <c r="A62" s="139"/>
      <c r="C62" s="141"/>
      <c r="D62" s="10" t="s">
        <v>39</v>
      </c>
      <c r="E62" s="96"/>
      <c r="F62" s="96"/>
      <c r="G62" s="96"/>
      <c r="H62" s="96"/>
      <c r="I62" s="95"/>
      <c r="J62" s="95"/>
    </row>
    <row r="63" spans="1:15" outlineLevel="1" x14ac:dyDescent="0.25">
      <c r="A63" s="139"/>
      <c r="C63" s="140" t="s">
        <v>28</v>
      </c>
      <c r="D63" s="10" t="s">
        <v>38</v>
      </c>
      <c r="E63" s="96">
        <v>0</v>
      </c>
      <c r="F63" s="96">
        <v>0</v>
      </c>
      <c r="G63" s="96">
        <v>0</v>
      </c>
      <c r="H63" s="96">
        <v>0</v>
      </c>
      <c r="I63" s="95"/>
      <c r="J63" s="95"/>
    </row>
    <row r="64" spans="1:15" outlineLevel="1" x14ac:dyDescent="0.25">
      <c r="A64" s="139"/>
      <c r="C64" s="141"/>
      <c r="D64" s="10" t="s">
        <v>39</v>
      </c>
      <c r="E64" s="96"/>
      <c r="F64" s="96"/>
      <c r="G64" s="96"/>
      <c r="H64" s="96"/>
      <c r="I64" s="95"/>
      <c r="J64" s="95"/>
    </row>
    <row r="65" spans="1:12" outlineLevel="1" x14ac:dyDescent="0.25">
      <c r="A65" s="139"/>
      <c r="C65" s="140" t="s">
        <v>29</v>
      </c>
      <c r="D65" s="10" t="s">
        <v>38</v>
      </c>
      <c r="E65" s="96">
        <v>0</v>
      </c>
      <c r="F65" s="96">
        <v>0</v>
      </c>
      <c r="G65" s="96">
        <v>0</v>
      </c>
      <c r="H65" s="96">
        <v>0</v>
      </c>
      <c r="I65" s="95"/>
      <c r="J65" s="95"/>
    </row>
    <row r="66" spans="1:12" outlineLevel="1" x14ac:dyDescent="0.25">
      <c r="A66" s="139"/>
      <c r="C66" s="141"/>
      <c r="D66" s="10" t="s">
        <v>39</v>
      </c>
      <c r="E66" s="96"/>
      <c r="F66" s="96"/>
      <c r="G66" s="96"/>
      <c r="H66" s="96"/>
      <c r="I66" s="95"/>
      <c r="J66" s="95"/>
    </row>
    <row r="67" spans="1:12" outlineLevel="1" x14ac:dyDescent="0.25">
      <c r="A67" s="139"/>
      <c r="C67" s="9"/>
      <c r="D67" s="5"/>
      <c r="E67" s="5"/>
      <c r="F67" s="5"/>
      <c r="G67" s="5"/>
      <c r="H67" s="5"/>
      <c r="I67" s="5"/>
      <c r="J67" s="5"/>
    </row>
    <row r="68" spans="1:12" outlineLevel="1" x14ac:dyDescent="0.25">
      <c r="A68" s="139"/>
      <c r="C68" s="9" t="s">
        <v>40</v>
      </c>
      <c r="D68" s="35" t="s">
        <v>45</v>
      </c>
      <c r="E68" s="5"/>
      <c r="F68" s="5"/>
      <c r="G68" s="5"/>
      <c r="H68" s="5"/>
      <c r="I68" s="5"/>
      <c r="J68" s="5"/>
    </row>
    <row r="69" spans="1:12" x14ac:dyDescent="0.25">
      <c r="A69" s="139"/>
      <c r="C69" s="9"/>
      <c r="D69" s="5"/>
    </row>
    <row r="70" spans="1:12" ht="18" x14ac:dyDescent="0.25">
      <c r="A70" s="139"/>
      <c r="C70" s="4" t="s">
        <v>46</v>
      </c>
    </row>
    <row r="71" spans="1:12" ht="15.75" x14ac:dyDescent="0.25">
      <c r="A71" s="139"/>
      <c r="C71" s="32" t="s">
        <v>47</v>
      </c>
    </row>
    <row r="72" spans="1:12" x14ac:dyDescent="0.25">
      <c r="A72" s="139"/>
    </row>
    <row r="73" spans="1:12" x14ac:dyDescent="0.25">
      <c r="A73" s="139"/>
      <c r="C73" s="92" t="s">
        <v>34</v>
      </c>
      <c r="D73" s="92" t="s">
        <v>35</v>
      </c>
      <c r="E73" s="92" t="s">
        <v>36</v>
      </c>
      <c r="F73" s="92">
        <v>2025</v>
      </c>
      <c r="G73" s="92">
        <v>2030</v>
      </c>
      <c r="H73" s="92">
        <v>2035</v>
      </c>
      <c r="I73" s="92">
        <v>2040</v>
      </c>
      <c r="J73" s="92">
        <v>2045</v>
      </c>
      <c r="L73" s="35" t="s">
        <v>48</v>
      </c>
    </row>
    <row r="74" spans="1:12" x14ac:dyDescent="0.25">
      <c r="A74" s="139"/>
      <c r="B74" s="12" t="s">
        <v>16</v>
      </c>
      <c r="C74" s="138" t="str">
        <f>IF(B74='Alternative Fuel'!$C$7,'Alternative Fuel'!$D$7,"")</f>
        <v>From drop down menu</v>
      </c>
      <c r="D74" s="10" t="s">
        <v>49</v>
      </c>
      <c r="E74" s="11"/>
      <c r="F74" s="11"/>
      <c r="G74" s="11"/>
      <c r="H74" s="11"/>
      <c r="I74" s="11"/>
      <c r="J74" s="11"/>
      <c r="L74" s="35" t="s">
        <v>50</v>
      </c>
    </row>
    <row r="75" spans="1:12" x14ac:dyDescent="0.25">
      <c r="A75" s="139"/>
      <c r="C75" s="138"/>
      <c r="D75" s="10" t="s">
        <v>51</v>
      </c>
      <c r="E75" s="11"/>
      <c r="F75" s="11"/>
      <c r="G75" s="11"/>
      <c r="H75" s="11"/>
      <c r="I75" s="11"/>
      <c r="J75" s="11"/>
    </row>
    <row r="76" spans="1:12" x14ac:dyDescent="0.25">
      <c r="A76" s="139"/>
      <c r="B76" s="12" t="s">
        <v>20</v>
      </c>
      <c r="C76" s="138" t="str">
        <f>IF(B76='Alternative Fuel'!$C$8,'Alternative Fuel'!$D$8,"")</f>
        <v>From drop down menu</v>
      </c>
      <c r="D76" s="10" t="s">
        <v>49</v>
      </c>
      <c r="E76" s="11"/>
      <c r="F76" s="11"/>
      <c r="G76" s="11"/>
      <c r="H76" s="11"/>
      <c r="I76" s="11"/>
      <c r="J76" s="11"/>
    </row>
    <row r="77" spans="1:12" x14ac:dyDescent="0.25">
      <c r="A77" s="139"/>
      <c r="C77" s="138"/>
      <c r="D77" s="10" t="s">
        <v>51</v>
      </c>
      <c r="E77" s="11"/>
      <c r="F77" s="11"/>
      <c r="G77" s="11"/>
      <c r="H77" s="11"/>
      <c r="I77" s="11"/>
      <c r="J77" s="11"/>
    </row>
    <row r="78" spans="1:12" x14ac:dyDescent="0.25">
      <c r="A78" s="139"/>
      <c r="B78" s="12" t="s">
        <v>22</v>
      </c>
      <c r="C78" s="138" t="str">
        <f>IF(B78='Alternative Fuel'!$C$9,'Alternative Fuel'!$D$9,"")</f>
        <v>From drop down menu</v>
      </c>
      <c r="D78" s="10" t="s">
        <v>49</v>
      </c>
      <c r="E78" s="11"/>
      <c r="F78" s="11"/>
      <c r="G78" s="11"/>
      <c r="H78" s="11"/>
      <c r="I78" s="11"/>
      <c r="J78" s="11"/>
    </row>
    <row r="79" spans="1:12" x14ac:dyDescent="0.25">
      <c r="A79" s="139"/>
      <c r="C79" s="138"/>
      <c r="D79" s="10" t="s">
        <v>51</v>
      </c>
      <c r="E79" s="11"/>
      <c r="F79" s="11"/>
      <c r="G79" s="11"/>
      <c r="H79" s="11"/>
      <c r="I79" s="11"/>
      <c r="J79" s="11"/>
    </row>
    <row r="80" spans="1:12" x14ac:dyDescent="0.25">
      <c r="A80" s="139"/>
    </row>
    <row r="81" spans="1:15" x14ac:dyDescent="0.25">
      <c r="A81" s="139"/>
      <c r="C81" s="1" t="s">
        <v>26</v>
      </c>
    </row>
    <row r="82" spans="1:15" outlineLevel="1" x14ac:dyDescent="0.25">
      <c r="A82" s="139"/>
    </row>
    <row r="83" spans="1:15" outlineLevel="1" x14ac:dyDescent="0.25">
      <c r="A83" s="139"/>
      <c r="C83" s="92" t="s">
        <v>34</v>
      </c>
      <c r="D83" s="92" t="s">
        <v>35</v>
      </c>
      <c r="E83" s="92" t="s">
        <v>36</v>
      </c>
      <c r="F83" s="92">
        <v>2025</v>
      </c>
      <c r="G83" s="92">
        <v>2030</v>
      </c>
      <c r="H83" s="92">
        <v>2035</v>
      </c>
      <c r="I83" s="92">
        <v>2040</v>
      </c>
      <c r="J83" s="92">
        <v>2045</v>
      </c>
      <c r="O83" s="34"/>
    </row>
    <row r="84" spans="1:15" outlineLevel="1" x14ac:dyDescent="0.25">
      <c r="A84" s="139"/>
      <c r="C84" s="140" t="s">
        <v>27</v>
      </c>
      <c r="D84" s="10" t="s">
        <v>49</v>
      </c>
      <c r="E84" s="96">
        <v>0</v>
      </c>
      <c r="F84" s="96">
        <v>42</v>
      </c>
      <c r="G84" s="96">
        <v>35</v>
      </c>
      <c r="H84" s="96">
        <v>30</v>
      </c>
      <c r="I84" s="95">
        <v>26</v>
      </c>
      <c r="J84" s="95">
        <v>22</v>
      </c>
    </row>
    <row r="85" spans="1:15" outlineLevel="1" x14ac:dyDescent="0.25">
      <c r="A85" s="139"/>
      <c r="C85" s="141"/>
      <c r="D85" s="10" t="s">
        <v>51</v>
      </c>
      <c r="E85" s="96"/>
      <c r="F85" s="96">
        <v>1000</v>
      </c>
      <c r="G85" s="96"/>
      <c r="H85" s="96"/>
      <c r="I85" s="95"/>
      <c r="J85" s="95"/>
    </row>
    <row r="86" spans="1:15" outlineLevel="1" x14ac:dyDescent="0.25">
      <c r="A86" s="139"/>
      <c r="C86" s="140" t="s">
        <v>28</v>
      </c>
      <c r="D86" s="10" t="s">
        <v>49</v>
      </c>
      <c r="E86" s="96">
        <v>0</v>
      </c>
      <c r="F86" s="96">
        <v>55</v>
      </c>
      <c r="G86" s="96">
        <v>49</v>
      </c>
      <c r="H86" s="96">
        <v>45</v>
      </c>
      <c r="I86" s="95">
        <v>42</v>
      </c>
      <c r="J86" s="95">
        <v>38</v>
      </c>
    </row>
    <row r="87" spans="1:15" outlineLevel="1" x14ac:dyDescent="0.25">
      <c r="A87" s="139"/>
      <c r="C87" s="141"/>
      <c r="D87" s="10" t="s">
        <v>51</v>
      </c>
      <c r="E87" s="96"/>
      <c r="F87" s="96"/>
      <c r="G87" s="96"/>
      <c r="H87" s="96"/>
      <c r="I87" s="95"/>
      <c r="J87" s="95"/>
    </row>
    <row r="88" spans="1:15" outlineLevel="1" x14ac:dyDescent="0.25">
      <c r="A88" s="139"/>
      <c r="C88" s="140" t="s">
        <v>29</v>
      </c>
      <c r="D88" s="10" t="s">
        <v>49</v>
      </c>
      <c r="E88" s="96">
        <v>0</v>
      </c>
      <c r="F88" s="96">
        <v>52</v>
      </c>
      <c r="G88" s="96">
        <v>44</v>
      </c>
      <c r="H88" s="96">
        <v>39</v>
      </c>
      <c r="I88" s="95">
        <v>34</v>
      </c>
      <c r="J88" s="95">
        <v>29</v>
      </c>
    </row>
    <row r="89" spans="1:15" outlineLevel="1" x14ac:dyDescent="0.25">
      <c r="A89" s="139"/>
      <c r="C89" s="141"/>
      <c r="D89" s="10" t="s">
        <v>51</v>
      </c>
      <c r="E89" s="96"/>
      <c r="F89" s="96"/>
      <c r="G89" s="96"/>
      <c r="H89" s="96"/>
      <c r="I89" s="95"/>
      <c r="J89" s="95"/>
    </row>
    <row r="90" spans="1:15" outlineLevel="1" x14ac:dyDescent="0.25">
      <c r="A90" s="139"/>
      <c r="C90" s="9"/>
      <c r="D90" s="5"/>
      <c r="E90" s="5"/>
      <c r="F90" s="5"/>
      <c r="G90" s="5"/>
      <c r="H90" s="5"/>
      <c r="I90" s="5"/>
      <c r="J90" s="5"/>
    </row>
    <row r="91" spans="1:15" outlineLevel="1" x14ac:dyDescent="0.25">
      <c r="A91" s="139"/>
      <c r="C91" s="9" t="s">
        <v>40</v>
      </c>
      <c r="D91" s="35" t="s">
        <v>52</v>
      </c>
      <c r="E91" s="5"/>
      <c r="F91" s="5"/>
      <c r="G91" s="5"/>
      <c r="H91" s="5"/>
      <c r="I91" s="5"/>
      <c r="J91" s="5"/>
    </row>
    <row r="92" spans="1:15" x14ac:dyDescent="0.25">
      <c r="A92" s="139"/>
      <c r="C92" s="9"/>
      <c r="D92" s="5"/>
      <c r="E92" s="5"/>
      <c r="F92" s="5"/>
      <c r="G92" s="5"/>
      <c r="H92" s="5"/>
      <c r="I92" s="5"/>
      <c r="J92" s="5"/>
    </row>
    <row r="93" spans="1:15" ht="18" x14ac:dyDescent="0.25">
      <c r="A93" s="139"/>
      <c r="C93" s="4" t="s">
        <v>53</v>
      </c>
      <c r="D93" s="5"/>
    </row>
    <row r="94" spans="1:15" ht="15.75" x14ac:dyDescent="0.25">
      <c r="A94" s="139"/>
      <c r="C94" s="2"/>
    </row>
    <row r="95" spans="1:15" x14ac:dyDescent="0.25">
      <c r="A95" s="139"/>
      <c r="C95" s="92" t="s">
        <v>34</v>
      </c>
      <c r="D95" s="92" t="s">
        <v>54</v>
      </c>
      <c r="L95" s="35" t="s">
        <v>55</v>
      </c>
    </row>
    <row r="96" spans="1:15" x14ac:dyDescent="0.25">
      <c r="A96" s="139"/>
      <c r="B96" s="12" t="s">
        <v>16</v>
      </c>
      <c r="C96" s="7" t="str">
        <f>IF(B96='Alternative Fuel'!$C$7,'Alternative Fuel'!$D$7,"")</f>
        <v>From drop down menu</v>
      </c>
      <c r="D96" s="10"/>
      <c r="F96" s="13"/>
      <c r="G96" s="13"/>
      <c r="H96" s="13"/>
      <c r="I96" s="13"/>
      <c r="J96" s="13"/>
      <c r="K96" s="13"/>
      <c r="L96" s="35" t="s">
        <v>50</v>
      </c>
    </row>
    <row r="97" spans="1:15" x14ac:dyDescent="0.25">
      <c r="A97" s="139"/>
      <c r="B97" s="12" t="s">
        <v>20</v>
      </c>
      <c r="C97" s="7" t="str">
        <f>IF(B97='Alternative Fuel'!$C$8,'Alternative Fuel'!$D$8,"")</f>
        <v>From drop down menu</v>
      </c>
      <c r="D97" s="10"/>
    </row>
    <row r="98" spans="1:15" x14ac:dyDescent="0.25">
      <c r="A98" s="139"/>
      <c r="B98" s="12" t="s">
        <v>22</v>
      </c>
      <c r="C98" s="37" t="str">
        <f>IF(B98='Alternative Fuel'!$C$9,'Alternative Fuel'!$D$9,"")</f>
        <v>From drop down menu</v>
      </c>
      <c r="D98" s="10"/>
    </row>
    <row r="99" spans="1:15" x14ac:dyDescent="0.25">
      <c r="A99" s="139"/>
      <c r="B99" s="12" t="s">
        <v>23</v>
      </c>
      <c r="C99" s="37" t="str">
        <f>IF(B99='Alternative Fuel'!$C$10,'Alternative Fuel'!$D$10,"")</f>
        <v>From drop down menu</v>
      </c>
      <c r="D99" s="36"/>
    </row>
    <row r="100" spans="1:15" x14ac:dyDescent="0.25">
      <c r="A100" s="139"/>
      <c r="B100" s="12" t="s">
        <v>24</v>
      </c>
      <c r="C100" s="37" t="str">
        <f>IF(B100='Alternative Fuel'!$C$11,'Alternative Fuel'!$D$11,"")</f>
        <v>From drop down menu</v>
      </c>
      <c r="D100" s="36"/>
    </row>
    <row r="101" spans="1:15" x14ac:dyDescent="0.25">
      <c r="A101" s="139"/>
      <c r="B101" s="12" t="s">
        <v>25</v>
      </c>
      <c r="C101" s="38" t="str">
        <f>IF(B101='Alternative Fuel'!$C$12,'Alternative Fuel'!$D$12,"")</f>
        <v>From drop down menu</v>
      </c>
      <c r="D101" s="36"/>
    </row>
    <row r="102" spans="1:15" x14ac:dyDescent="0.25">
      <c r="A102" s="139"/>
    </row>
    <row r="103" spans="1:15" x14ac:dyDescent="0.25">
      <c r="A103" s="139"/>
      <c r="C103" s="1" t="s">
        <v>26</v>
      </c>
    </row>
    <row r="104" spans="1:15" outlineLevel="1" x14ac:dyDescent="0.25">
      <c r="A104" s="139"/>
    </row>
    <row r="105" spans="1:15" outlineLevel="1" x14ac:dyDescent="0.25">
      <c r="A105" s="139"/>
      <c r="C105" s="92" t="s">
        <v>34</v>
      </c>
      <c r="D105" s="92" t="s">
        <v>54</v>
      </c>
      <c r="O105" s="34"/>
    </row>
    <row r="106" spans="1:15" outlineLevel="1" x14ac:dyDescent="0.25">
      <c r="A106" s="139"/>
      <c r="C106" s="7" t="s">
        <v>27</v>
      </c>
      <c r="D106" s="96">
        <v>0</v>
      </c>
    </row>
    <row r="107" spans="1:15" outlineLevel="1" x14ac:dyDescent="0.25">
      <c r="A107" s="139"/>
      <c r="C107" s="7" t="s">
        <v>28</v>
      </c>
      <c r="D107" s="96">
        <v>0</v>
      </c>
    </row>
    <row r="108" spans="1:15" outlineLevel="1" x14ac:dyDescent="0.25">
      <c r="A108" s="139"/>
      <c r="C108" s="37" t="s">
        <v>29</v>
      </c>
      <c r="D108" s="96">
        <v>0</v>
      </c>
    </row>
    <row r="109" spans="1:15" outlineLevel="1" x14ac:dyDescent="0.25">
      <c r="A109" s="139"/>
      <c r="C109" s="38" t="s">
        <v>30</v>
      </c>
      <c r="D109" s="96">
        <v>4.76</v>
      </c>
    </row>
    <row r="110" spans="1:15" outlineLevel="1" x14ac:dyDescent="0.25">
      <c r="A110" s="139"/>
    </row>
    <row r="111" spans="1:15" outlineLevel="1" x14ac:dyDescent="0.25">
      <c r="A111" s="139"/>
      <c r="C111" s="9" t="s">
        <v>40</v>
      </c>
      <c r="D111" s="1" t="s">
        <v>56</v>
      </c>
    </row>
    <row r="113" spans="1:15" ht="18" x14ac:dyDescent="0.25">
      <c r="A113" s="139" t="s">
        <v>57</v>
      </c>
      <c r="C113" s="4" t="s">
        <v>58</v>
      </c>
    </row>
    <row r="114" spans="1:15" ht="15.75" x14ac:dyDescent="0.25">
      <c r="A114" s="139"/>
      <c r="C114" s="2" t="s">
        <v>33</v>
      </c>
    </row>
    <row r="115" spans="1:15" x14ac:dyDescent="0.25">
      <c r="A115" s="139"/>
    </row>
    <row r="116" spans="1:15" x14ac:dyDescent="0.25">
      <c r="A116" s="139"/>
      <c r="C116" s="92" t="s">
        <v>34</v>
      </c>
      <c r="D116" s="92" t="s">
        <v>35</v>
      </c>
      <c r="E116" s="92" t="s">
        <v>36</v>
      </c>
      <c r="F116" s="92">
        <v>2025</v>
      </c>
      <c r="G116" s="92">
        <v>2030</v>
      </c>
      <c r="H116" s="92">
        <v>2035</v>
      </c>
      <c r="I116" s="92">
        <v>2040</v>
      </c>
      <c r="J116" s="92">
        <v>2045</v>
      </c>
      <c r="L116" s="35" t="s">
        <v>59</v>
      </c>
    </row>
    <row r="117" spans="1:15" x14ac:dyDescent="0.25">
      <c r="A117" s="139"/>
      <c r="B117" s="12" t="s">
        <v>16</v>
      </c>
      <c r="C117" s="138" t="str">
        <f>IF(B117='Alternative Fuel'!$C$7,'Alternative Fuel'!$D$7,"")</f>
        <v>From drop down menu</v>
      </c>
      <c r="D117" s="10" t="s">
        <v>38</v>
      </c>
      <c r="E117" s="11"/>
      <c r="F117" s="11"/>
      <c r="G117" s="11"/>
      <c r="H117" s="11"/>
      <c r="I117" s="11"/>
      <c r="J117" s="11"/>
    </row>
    <row r="118" spans="1:15" x14ac:dyDescent="0.25">
      <c r="A118" s="139"/>
      <c r="C118" s="138"/>
      <c r="D118" s="10" t="s">
        <v>39</v>
      </c>
      <c r="E118" s="11"/>
      <c r="F118" s="11"/>
      <c r="G118" s="11"/>
      <c r="H118" s="11"/>
      <c r="I118" s="11"/>
      <c r="J118" s="11"/>
    </row>
    <row r="119" spans="1:15" x14ac:dyDescent="0.25">
      <c r="A119" s="139"/>
      <c r="B119" s="12" t="s">
        <v>20</v>
      </c>
      <c r="C119" s="138" t="str">
        <f>IF(B119='Alternative Fuel'!$C$8,'Alternative Fuel'!$D$8,"")</f>
        <v>From drop down menu</v>
      </c>
      <c r="D119" s="10" t="s">
        <v>38</v>
      </c>
      <c r="E119" s="11"/>
      <c r="F119" s="11"/>
      <c r="G119" s="11"/>
      <c r="H119" s="11"/>
      <c r="I119" s="11"/>
      <c r="J119" s="11"/>
    </row>
    <row r="120" spans="1:15" x14ac:dyDescent="0.25">
      <c r="A120" s="139"/>
      <c r="C120" s="138"/>
      <c r="D120" s="10" t="s">
        <v>39</v>
      </c>
      <c r="E120" s="11"/>
      <c r="F120" s="11"/>
      <c r="G120" s="11"/>
      <c r="H120" s="11"/>
      <c r="I120" s="11"/>
      <c r="J120" s="11"/>
    </row>
    <row r="121" spans="1:15" x14ac:dyDescent="0.25">
      <c r="A121" s="139"/>
      <c r="B121" s="12" t="s">
        <v>22</v>
      </c>
      <c r="C121" s="138" t="str">
        <f>IF(B121='Alternative Fuel'!$C$9,'Alternative Fuel'!$D$9,"")</f>
        <v>From drop down menu</v>
      </c>
      <c r="D121" s="10" t="s">
        <v>38</v>
      </c>
      <c r="E121" s="11"/>
      <c r="F121" s="11"/>
      <c r="G121" s="11"/>
      <c r="H121" s="11"/>
      <c r="I121" s="11"/>
      <c r="J121" s="11"/>
    </row>
    <row r="122" spans="1:15" x14ac:dyDescent="0.25">
      <c r="A122" s="139"/>
      <c r="C122" s="138"/>
      <c r="D122" s="10" t="s">
        <v>39</v>
      </c>
      <c r="E122" s="11"/>
      <c r="F122" s="11"/>
      <c r="G122" s="11"/>
      <c r="H122" s="11"/>
      <c r="I122" s="11"/>
      <c r="J122" s="11"/>
    </row>
    <row r="123" spans="1:15" x14ac:dyDescent="0.25">
      <c r="A123" s="139"/>
      <c r="C123" s="9"/>
      <c r="D123" s="5"/>
    </row>
    <row r="124" spans="1:15" x14ac:dyDescent="0.25">
      <c r="A124" s="139"/>
      <c r="C124" s="1" t="s">
        <v>26</v>
      </c>
      <c r="D124" s="5"/>
    </row>
    <row r="125" spans="1:15" outlineLevel="1" x14ac:dyDescent="0.25">
      <c r="A125" s="139"/>
      <c r="C125" s="9"/>
      <c r="D125" s="5"/>
    </row>
    <row r="126" spans="1:15" outlineLevel="1" x14ac:dyDescent="0.25">
      <c r="A126" s="139"/>
      <c r="C126" s="92" t="s">
        <v>34</v>
      </c>
      <c r="D126" s="92" t="s">
        <v>35</v>
      </c>
      <c r="E126" s="92" t="s">
        <v>36</v>
      </c>
      <c r="F126" s="92">
        <v>2025</v>
      </c>
      <c r="G126" s="92">
        <v>2030</v>
      </c>
      <c r="H126" s="92">
        <v>2035</v>
      </c>
      <c r="I126" s="92">
        <v>2040</v>
      </c>
      <c r="J126" s="92">
        <v>2045</v>
      </c>
      <c r="O126" s="34"/>
    </row>
    <row r="127" spans="1:15" outlineLevel="1" x14ac:dyDescent="0.25">
      <c r="A127" s="139"/>
      <c r="C127" s="138" t="s">
        <v>60</v>
      </c>
      <c r="D127" s="10" t="s">
        <v>38</v>
      </c>
      <c r="E127" s="11"/>
      <c r="F127" s="11"/>
      <c r="G127" s="11"/>
      <c r="H127" s="11"/>
      <c r="I127" s="11"/>
      <c r="J127" s="11"/>
    </row>
    <row r="128" spans="1:15" outlineLevel="1" x14ac:dyDescent="0.25">
      <c r="A128" s="139"/>
      <c r="C128" s="138"/>
      <c r="D128" s="10" t="s">
        <v>39</v>
      </c>
      <c r="E128" s="11"/>
      <c r="F128" s="11"/>
      <c r="G128" s="11"/>
      <c r="H128" s="11"/>
      <c r="I128" s="11"/>
      <c r="J128" s="11"/>
    </row>
    <row r="129" spans="1:12" outlineLevel="1" x14ac:dyDescent="0.25">
      <c r="A129" s="139"/>
      <c r="C129" s="138" t="s">
        <v>60</v>
      </c>
      <c r="D129" s="10" t="s">
        <v>38</v>
      </c>
      <c r="E129" s="11"/>
      <c r="F129" s="11"/>
      <c r="G129" s="11"/>
      <c r="H129" s="11"/>
      <c r="I129" s="11"/>
      <c r="J129" s="11"/>
    </row>
    <row r="130" spans="1:12" outlineLevel="1" x14ac:dyDescent="0.25">
      <c r="A130" s="139"/>
      <c r="C130" s="138"/>
      <c r="D130" s="10" t="s">
        <v>39</v>
      </c>
      <c r="E130" s="11"/>
      <c r="F130" s="11"/>
      <c r="G130" s="11"/>
      <c r="H130" s="11"/>
      <c r="I130" s="11"/>
      <c r="J130" s="11"/>
    </row>
    <row r="131" spans="1:12" outlineLevel="1" x14ac:dyDescent="0.25">
      <c r="A131" s="139"/>
      <c r="C131" s="138" t="s">
        <v>60</v>
      </c>
      <c r="D131" s="10" t="s">
        <v>38</v>
      </c>
      <c r="E131" s="11"/>
      <c r="F131" s="11"/>
      <c r="G131" s="11"/>
      <c r="H131" s="11"/>
      <c r="I131" s="11"/>
      <c r="J131" s="11"/>
    </row>
    <row r="132" spans="1:12" outlineLevel="1" x14ac:dyDescent="0.25">
      <c r="A132" s="139"/>
      <c r="C132" s="138"/>
      <c r="D132" s="10" t="s">
        <v>39</v>
      </c>
      <c r="E132" s="11"/>
      <c r="F132" s="11"/>
      <c r="G132" s="11"/>
      <c r="H132" s="11"/>
      <c r="I132" s="11"/>
      <c r="J132" s="11"/>
    </row>
    <row r="133" spans="1:12" outlineLevel="1" x14ac:dyDescent="0.25">
      <c r="A133" s="139"/>
    </row>
    <row r="134" spans="1:12" outlineLevel="1" x14ac:dyDescent="0.25">
      <c r="A134" s="139"/>
      <c r="C134" s="9" t="s">
        <v>40</v>
      </c>
      <c r="D134" s="35" t="s">
        <v>569</v>
      </c>
    </row>
    <row r="135" spans="1:12" x14ac:dyDescent="0.25">
      <c r="A135" s="139"/>
      <c r="D135" s="12"/>
      <c r="E135" s="12"/>
      <c r="F135" s="12"/>
      <c r="G135" s="12"/>
      <c r="H135" s="12"/>
      <c r="I135" s="12"/>
      <c r="J135" s="12"/>
      <c r="K135" s="12"/>
    </row>
    <row r="136" spans="1:12" ht="18" x14ac:dyDescent="0.25">
      <c r="A136" s="139"/>
      <c r="C136" s="4" t="s">
        <v>61</v>
      </c>
    </row>
    <row r="137" spans="1:12" ht="15.75" x14ac:dyDescent="0.25">
      <c r="A137" s="139"/>
      <c r="C137" s="2" t="s">
        <v>43</v>
      </c>
    </row>
    <row r="138" spans="1:12" x14ac:dyDescent="0.25">
      <c r="A138" s="139"/>
    </row>
    <row r="139" spans="1:12" x14ac:dyDescent="0.25">
      <c r="A139" s="139"/>
      <c r="C139" s="92" t="s">
        <v>34</v>
      </c>
      <c r="D139" s="92" t="s">
        <v>35</v>
      </c>
      <c r="E139" s="92" t="s">
        <v>36</v>
      </c>
      <c r="F139" s="92">
        <v>2025</v>
      </c>
      <c r="G139" s="92">
        <v>2030</v>
      </c>
      <c r="H139" s="92">
        <v>2035</v>
      </c>
      <c r="I139" s="92">
        <v>2040</v>
      </c>
      <c r="J139" s="92">
        <v>2045</v>
      </c>
      <c r="L139" s="35" t="s">
        <v>59</v>
      </c>
    </row>
    <row r="140" spans="1:12" x14ac:dyDescent="0.25">
      <c r="A140" s="139"/>
      <c r="B140" s="12" t="s">
        <v>16</v>
      </c>
      <c r="C140" s="138" t="str">
        <f>IF(B140='Alternative Fuel'!$C$7,'Alternative Fuel'!$D$7,"")</f>
        <v>From drop down menu</v>
      </c>
      <c r="D140" s="10" t="s">
        <v>38</v>
      </c>
      <c r="E140" s="11"/>
      <c r="F140" s="11"/>
      <c r="G140" s="11"/>
      <c r="H140" s="11"/>
      <c r="I140" s="11"/>
      <c r="J140" s="11"/>
      <c r="L140" s="1" t="s">
        <v>44</v>
      </c>
    </row>
    <row r="141" spans="1:12" x14ac:dyDescent="0.25">
      <c r="A141" s="139"/>
      <c r="C141" s="138"/>
      <c r="D141" s="10" t="s">
        <v>39</v>
      </c>
      <c r="E141" s="11"/>
      <c r="F141" s="11"/>
      <c r="G141" s="11"/>
      <c r="H141" s="11"/>
      <c r="I141" s="11"/>
      <c r="J141" s="11"/>
    </row>
    <row r="142" spans="1:12" x14ac:dyDescent="0.25">
      <c r="A142" s="139"/>
      <c r="B142" s="12" t="s">
        <v>20</v>
      </c>
      <c r="C142" s="138" t="str">
        <f>IF(B142='Alternative Fuel'!$C$8,'Alternative Fuel'!$D$8,"")</f>
        <v>From drop down menu</v>
      </c>
      <c r="D142" s="10" t="s">
        <v>38</v>
      </c>
      <c r="E142" s="11"/>
      <c r="F142" s="11"/>
      <c r="G142" s="11"/>
      <c r="H142" s="11"/>
      <c r="I142" s="11"/>
      <c r="J142" s="11"/>
    </row>
    <row r="143" spans="1:12" x14ac:dyDescent="0.25">
      <c r="A143" s="139"/>
      <c r="C143" s="138"/>
      <c r="D143" s="10" t="s">
        <v>39</v>
      </c>
      <c r="E143" s="11"/>
      <c r="F143" s="11"/>
      <c r="G143" s="11"/>
      <c r="H143" s="11"/>
      <c r="I143" s="11"/>
      <c r="J143" s="11"/>
    </row>
    <row r="144" spans="1:12" x14ac:dyDescent="0.25">
      <c r="A144" s="139"/>
      <c r="B144" s="12" t="s">
        <v>22</v>
      </c>
      <c r="C144" s="138" t="str">
        <f>IF(B144='Alternative Fuel'!$C$9,'Alternative Fuel'!$D$9,"")</f>
        <v>From drop down menu</v>
      </c>
      <c r="D144" s="10" t="s">
        <v>38</v>
      </c>
      <c r="E144" s="11"/>
      <c r="F144" s="11"/>
      <c r="G144" s="11"/>
      <c r="H144" s="11"/>
      <c r="I144" s="11"/>
      <c r="J144" s="11"/>
    </row>
    <row r="145" spans="1:15" x14ac:dyDescent="0.25">
      <c r="A145" s="139"/>
      <c r="C145" s="138"/>
      <c r="D145" s="10" t="s">
        <v>39</v>
      </c>
      <c r="E145" s="11"/>
      <c r="F145" s="11"/>
      <c r="G145" s="11"/>
      <c r="H145" s="11"/>
      <c r="I145" s="11"/>
      <c r="J145" s="11"/>
    </row>
    <row r="146" spans="1:15" x14ac:dyDescent="0.25">
      <c r="A146" s="139"/>
      <c r="C146" s="9"/>
      <c r="D146" s="5"/>
    </row>
    <row r="147" spans="1:15" x14ac:dyDescent="0.25">
      <c r="A147" s="139"/>
      <c r="C147" s="1" t="s">
        <v>26</v>
      </c>
      <c r="D147" s="5"/>
    </row>
    <row r="148" spans="1:15" outlineLevel="1" x14ac:dyDescent="0.25">
      <c r="A148" s="139"/>
      <c r="C148" s="9"/>
      <c r="D148" s="5"/>
    </row>
    <row r="149" spans="1:15" outlineLevel="1" x14ac:dyDescent="0.25">
      <c r="A149" s="139"/>
      <c r="C149" s="92" t="s">
        <v>34</v>
      </c>
      <c r="D149" s="92" t="s">
        <v>35</v>
      </c>
      <c r="E149" s="92" t="s">
        <v>36</v>
      </c>
      <c r="F149" s="92">
        <v>2025</v>
      </c>
      <c r="G149" s="92">
        <v>2030</v>
      </c>
      <c r="H149" s="92">
        <v>2035</v>
      </c>
      <c r="I149" s="92">
        <v>2040</v>
      </c>
      <c r="J149" s="92">
        <v>2045</v>
      </c>
      <c r="O149" s="34"/>
    </row>
    <row r="150" spans="1:15" outlineLevel="1" x14ac:dyDescent="0.25">
      <c r="A150" s="139"/>
      <c r="C150" s="138" t="s">
        <v>60</v>
      </c>
      <c r="D150" s="10" t="s">
        <v>38</v>
      </c>
      <c r="E150" s="11"/>
      <c r="F150" s="11"/>
      <c r="G150" s="11"/>
      <c r="H150" s="11"/>
      <c r="I150" s="11"/>
      <c r="J150" s="11"/>
    </row>
    <row r="151" spans="1:15" outlineLevel="1" x14ac:dyDescent="0.25">
      <c r="A151" s="139"/>
      <c r="C151" s="138"/>
      <c r="D151" s="10" t="s">
        <v>39</v>
      </c>
      <c r="E151" s="11"/>
      <c r="F151" s="11"/>
      <c r="G151" s="11"/>
      <c r="H151" s="11"/>
      <c r="I151" s="11"/>
      <c r="J151" s="11"/>
    </row>
    <row r="152" spans="1:15" outlineLevel="1" x14ac:dyDescent="0.25">
      <c r="A152" s="139"/>
      <c r="C152" s="138" t="s">
        <v>60</v>
      </c>
      <c r="D152" s="10" t="s">
        <v>38</v>
      </c>
      <c r="E152" s="11"/>
      <c r="F152" s="11"/>
      <c r="G152" s="11"/>
      <c r="H152" s="11"/>
      <c r="I152" s="11"/>
      <c r="J152" s="11"/>
    </row>
    <row r="153" spans="1:15" outlineLevel="1" x14ac:dyDescent="0.25">
      <c r="A153" s="139"/>
      <c r="C153" s="138"/>
      <c r="D153" s="10" t="s">
        <v>39</v>
      </c>
      <c r="E153" s="11"/>
      <c r="F153" s="11"/>
      <c r="G153" s="11"/>
      <c r="H153" s="11"/>
      <c r="I153" s="11"/>
      <c r="J153" s="11"/>
    </row>
    <row r="154" spans="1:15" outlineLevel="1" x14ac:dyDescent="0.25">
      <c r="A154" s="139"/>
      <c r="C154" s="138" t="s">
        <v>60</v>
      </c>
      <c r="D154" s="10" t="s">
        <v>38</v>
      </c>
      <c r="E154" s="11"/>
      <c r="F154" s="11"/>
      <c r="G154" s="11"/>
      <c r="H154" s="11"/>
      <c r="I154" s="11"/>
      <c r="J154" s="11"/>
    </row>
    <row r="155" spans="1:15" outlineLevel="1" x14ac:dyDescent="0.25">
      <c r="A155" s="139"/>
      <c r="C155" s="138"/>
      <c r="D155" s="10" t="s">
        <v>39</v>
      </c>
      <c r="E155" s="11"/>
      <c r="F155" s="11"/>
      <c r="G155" s="11"/>
      <c r="H155" s="11"/>
      <c r="I155" s="11"/>
      <c r="J155" s="11"/>
    </row>
    <row r="156" spans="1:15" outlineLevel="1" x14ac:dyDescent="0.25">
      <c r="A156" s="139"/>
      <c r="C156" s="9"/>
      <c r="D156" s="5"/>
    </row>
    <row r="157" spans="1:15" outlineLevel="1" x14ac:dyDescent="0.25">
      <c r="A157" s="139"/>
      <c r="C157" s="9" t="s">
        <v>40</v>
      </c>
      <c r="D157" s="35" t="s">
        <v>569</v>
      </c>
    </row>
    <row r="158" spans="1:15" x14ac:dyDescent="0.25">
      <c r="A158" s="139"/>
    </row>
    <row r="159" spans="1:15" ht="18" x14ac:dyDescent="0.25">
      <c r="A159" s="139"/>
      <c r="C159" s="4" t="s">
        <v>62</v>
      </c>
    </row>
    <row r="160" spans="1:15" x14ac:dyDescent="0.25">
      <c r="A160" s="139"/>
    </row>
    <row r="161" spans="1:15" x14ac:dyDescent="0.25">
      <c r="A161" s="139"/>
      <c r="C161" s="92" t="s">
        <v>34</v>
      </c>
      <c r="D161" s="92" t="s">
        <v>35</v>
      </c>
      <c r="E161" s="92" t="s">
        <v>36</v>
      </c>
      <c r="F161" s="92">
        <v>2025</v>
      </c>
      <c r="G161" s="92">
        <v>2030</v>
      </c>
      <c r="H161" s="92">
        <v>2035</v>
      </c>
      <c r="I161" s="92">
        <v>2040</v>
      </c>
      <c r="J161" s="92">
        <v>2045</v>
      </c>
      <c r="L161" s="35" t="s">
        <v>63</v>
      </c>
    </row>
    <row r="162" spans="1:15" x14ac:dyDescent="0.25">
      <c r="A162" s="139"/>
      <c r="B162" s="12" t="s">
        <v>16</v>
      </c>
      <c r="C162" s="138" t="str">
        <f>IF(B162='Alternative Fuel'!$C$7,'Alternative Fuel'!$D$7,"")</f>
        <v>From drop down menu</v>
      </c>
      <c r="D162" s="10" t="s">
        <v>49</v>
      </c>
      <c r="E162" s="11"/>
      <c r="F162" s="11"/>
      <c r="G162" s="11"/>
      <c r="H162" s="11"/>
      <c r="I162" s="11"/>
      <c r="J162" s="11"/>
      <c r="L162" s="35" t="s">
        <v>50</v>
      </c>
    </row>
    <row r="163" spans="1:15" x14ac:dyDescent="0.25">
      <c r="A163" s="139"/>
      <c r="C163" s="138"/>
      <c r="D163" s="10" t="s">
        <v>51</v>
      </c>
      <c r="E163" s="11"/>
      <c r="F163" s="11"/>
      <c r="G163" s="11"/>
      <c r="H163" s="11"/>
      <c r="I163" s="11"/>
      <c r="J163" s="11"/>
    </row>
    <row r="164" spans="1:15" x14ac:dyDescent="0.25">
      <c r="A164" s="139"/>
      <c r="B164" s="12" t="s">
        <v>20</v>
      </c>
      <c r="C164" s="138" t="str">
        <f>IF(B164='Alternative Fuel'!$C$8,'Alternative Fuel'!$D$8,"")</f>
        <v>From drop down menu</v>
      </c>
      <c r="D164" s="10" t="s">
        <v>49</v>
      </c>
      <c r="E164" s="11"/>
      <c r="F164" s="11"/>
      <c r="G164" s="11"/>
      <c r="H164" s="11"/>
      <c r="I164" s="11"/>
      <c r="J164" s="11"/>
    </row>
    <row r="165" spans="1:15" x14ac:dyDescent="0.25">
      <c r="A165" s="139"/>
      <c r="C165" s="138"/>
      <c r="D165" s="10" t="s">
        <v>51</v>
      </c>
      <c r="E165" s="11"/>
      <c r="F165" s="11"/>
      <c r="G165" s="11"/>
      <c r="H165" s="11"/>
      <c r="I165" s="11"/>
      <c r="J165" s="11"/>
    </row>
    <row r="166" spans="1:15" x14ac:dyDescent="0.25">
      <c r="A166" s="139"/>
      <c r="B166" s="12" t="s">
        <v>22</v>
      </c>
      <c r="C166" s="138" t="str">
        <f>IF(B166='Alternative Fuel'!$C$9,'Alternative Fuel'!$D$9,"")</f>
        <v>From drop down menu</v>
      </c>
      <c r="D166" s="10" t="s">
        <v>49</v>
      </c>
      <c r="E166" s="11"/>
      <c r="F166" s="11"/>
      <c r="G166" s="11"/>
      <c r="H166" s="11"/>
      <c r="I166" s="11"/>
      <c r="J166" s="11"/>
    </row>
    <row r="167" spans="1:15" x14ac:dyDescent="0.25">
      <c r="A167" s="139"/>
      <c r="C167" s="138"/>
      <c r="D167" s="10" t="s">
        <v>51</v>
      </c>
      <c r="E167" s="11"/>
      <c r="F167" s="11"/>
      <c r="G167" s="11"/>
      <c r="H167" s="11"/>
      <c r="I167" s="11"/>
      <c r="J167" s="11"/>
    </row>
    <row r="168" spans="1:15" x14ac:dyDescent="0.25">
      <c r="A168" s="139"/>
      <c r="C168" s="9"/>
      <c r="D168" s="5"/>
    </row>
    <row r="169" spans="1:15" x14ac:dyDescent="0.25">
      <c r="A169" s="139"/>
      <c r="C169" s="1" t="s">
        <v>26</v>
      </c>
      <c r="D169" s="5"/>
    </row>
    <row r="170" spans="1:15" outlineLevel="1" x14ac:dyDescent="0.25">
      <c r="A170" s="139"/>
      <c r="C170" s="9"/>
      <c r="D170" s="5"/>
    </row>
    <row r="171" spans="1:15" outlineLevel="1" x14ac:dyDescent="0.25">
      <c r="A171" s="139"/>
      <c r="C171" s="92" t="s">
        <v>34</v>
      </c>
      <c r="D171" s="92" t="s">
        <v>35</v>
      </c>
      <c r="E171" s="92" t="s">
        <v>36</v>
      </c>
      <c r="F171" s="92">
        <v>2025</v>
      </c>
      <c r="G171" s="92">
        <v>2030</v>
      </c>
      <c r="H171" s="92">
        <v>2035</v>
      </c>
      <c r="I171" s="92">
        <v>2040</v>
      </c>
      <c r="J171" s="92">
        <v>2045</v>
      </c>
      <c r="O171" s="34"/>
    </row>
    <row r="172" spans="1:15" outlineLevel="1" x14ac:dyDescent="0.25">
      <c r="A172" s="139"/>
      <c r="C172" s="138" t="s">
        <v>60</v>
      </c>
      <c r="D172" s="10" t="s">
        <v>49</v>
      </c>
      <c r="E172" s="11"/>
      <c r="F172" s="11"/>
      <c r="G172" s="11"/>
      <c r="H172" s="11"/>
      <c r="I172" s="11"/>
      <c r="J172" s="11"/>
    </row>
    <row r="173" spans="1:15" outlineLevel="1" x14ac:dyDescent="0.25">
      <c r="A173" s="139"/>
      <c r="C173" s="138"/>
      <c r="D173" s="10" t="s">
        <v>51</v>
      </c>
      <c r="E173" s="11"/>
      <c r="F173" s="11"/>
      <c r="G173" s="11"/>
      <c r="H173" s="11"/>
      <c r="I173" s="11"/>
      <c r="J173" s="11"/>
    </row>
    <row r="174" spans="1:15" outlineLevel="1" x14ac:dyDescent="0.25">
      <c r="A174" s="139"/>
      <c r="C174" s="138" t="s">
        <v>60</v>
      </c>
      <c r="D174" s="10" t="s">
        <v>49</v>
      </c>
      <c r="E174" s="11"/>
      <c r="F174" s="11"/>
      <c r="G174" s="11"/>
      <c r="H174" s="11"/>
      <c r="I174" s="11"/>
      <c r="J174" s="11"/>
    </row>
    <row r="175" spans="1:15" outlineLevel="1" x14ac:dyDescent="0.25">
      <c r="A175" s="139"/>
      <c r="C175" s="138"/>
      <c r="D175" s="10" t="s">
        <v>51</v>
      </c>
      <c r="E175" s="11"/>
      <c r="F175" s="11"/>
      <c r="G175" s="11"/>
      <c r="H175" s="11"/>
      <c r="I175" s="11"/>
      <c r="J175" s="11"/>
    </row>
    <row r="176" spans="1:15" outlineLevel="1" x14ac:dyDescent="0.25">
      <c r="A176" s="139"/>
      <c r="C176" s="138" t="s">
        <v>60</v>
      </c>
      <c r="D176" s="10" t="s">
        <v>49</v>
      </c>
      <c r="E176" s="11"/>
      <c r="F176" s="11"/>
      <c r="G176" s="11"/>
      <c r="H176" s="11"/>
      <c r="I176" s="11"/>
      <c r="J176" s="11"/>
    </row>
    <row r="177" spans="1:12" outlineLevel="1" x14ac:dyDescent="0.25">
      <c r="A177" s="139"/>
      <c r="C177" s="138"/>
      <c r="D177" s="10" t="s">
        <v>51</v>
      </c>
      <c r="E177" s="11"/>
      <c r="F177" s="11"/>
      <c r="G177" s="11"/>
      <c r="H177" s="11"/>
      <c r="I177" s="11"/>
      <c r="J177" s="11"/>
    </row>
    <row r="178" spans="1:12" outlineLevel="1" x14ac:dyDescent="0.25">
      <c r="A178" s="139"/>
      <c r="C178" s="9"/>
      <c r="D178" s="5"/>
    </row>
    <row r="179" spans="1:12" outlineLevel="1" x14ac:dyDescent="0.25">
      <c r="A179" s="139"/>
      <c r="C179" s="9" t="s">
        <v>40</v>
      </c>
      <c r="D179" s="35" t="s">
        <v>569</v>
      </c>
    </row>
    <row r="180" spans="1:12" x14ac:dyDescent="0.25">
      <c r="A180" s="139"/>
      <c r="C180" s="9"/>
      <c r="D180" s="5"/>
    </row>
    <row r="181" spans="1:12" ht="18" x14ac:dyDescent="0.25">
      <c r="A181" s="139"/>
      <c r="C181" s="4" t="s">
        <v>64</v>
      </c>
      <c r="D181" s="5"/>
    </row>
    <row r="182" spans="1:12" ht="15.75" x14ac:dyDescent="0.25">
      <c r="A182" s="139"/>
      <c r="C182" s="6"/>
    </row>
    <row r="183" spans="1:12" x14ac:dyDescent="0.25">
      <c r="A183" s="139"/>
      <c r="C183" s="92" t="s">
        <v>34</v>
      </c>
      <c r="D183" s="92" t="s">
        <v>54</v>
      </c>
      <c r="E183" s="13"/>
      <c r="F183" s="13"/>
      <c r="G183" s="13"/>
      <c r="H183" s="13"/>
      <c r="I183" s="13"/>
      <c r="J183" s="13"/>
      <c r="K183" s="13"/>
      <c r="L183" s="35" t="s">
        <v>65</v>
      </c>
    </row>
    <row r="184" spans="1:12" x14ac:dyDescent="0.25">
      <c r="A184" s="139"/>
      <c r="B184" s="12" t="s">
        <v>16</v>
      </c>
      <c r="C184" s="7" t="str">
        <f>IF(B184='Alternative Fuel'!$C$7,'Alternative Fuel'!$D$7,"")</f>
        <v>From drop down menu</v>
      </c>
      <c r="D184" s="10"/>
      <c r="L184" s="35" t="s">
        <v>50</v>
      </c>
    </row>
    <row r="185" spans="1:12" x14ac:dyDescent="0.25">
      <c r="A185" s="139"/>
      <c r="B185" s="12" t="s">
        <v>20</v>
      </c>
      <c r="C185" s="7" t="str">
        <f>IF(B185='Alternative Fuel'!$C$8,'Alternative Fuel'!$D$8,"")</f>
        <v>From drop down menu</v>
      </c>
      <c r="D185" s="10"/>
    </row>
    <row r="186" spans="1:12" x14ac:dyDescent="0.25">
      <c r="A186" s="139"/>
      <c r="B186" s="12" t="s">
        <v>22</v>
      </c>
      <c r="C186" s="37" t="str">
        <f>IF(B186='Alternative Fuel'!$C$9,'Alternative Fuel'!$D$9,"")</f>
        <v>From drop down menu</v>
      </c>
      <c r="D186" s="10"/>
    </row>
    <row r="187" spans="1:12" x14ac:dyDescent="0.25">
      <c r="A187" s="139"/>
      <c r="B187" s="12" t="s">
        <v>23</v>
      </c>
      <c r="C187" s="37" t="str">
        <f>IF(B187='Alternative Fuel'!$C$10,'Alternative Fuel'!$D$10,"")</f>
        <v>From drop down menu</v>
      </c>
      <c r="D187" s="10"/>
    </row>
    <row r="188" spans="1:12" x14ac:dyDescent="0.25">
      <c r="A188" s="139"/>
      <c r="B188" s="12" t="s">
        <v>24</v>
      </c>
      <c r="C188" s="37" t="str">
        <f>IF(B188='Alternative Fuel'!$C$11,'Alternative Fuel'!$D$11,"")</f>
        <v>From drop down menu</v>
      </c>
      <c r="D188" s="10"/>
    </row>
    <row r="189" spans="1:12" x14ac:dyDescent="0.25">
      <c r="A189" s="139"/>
      <c r="B189" s="12" t="s">
        <v>25</v>
      </c>
      <c r="C189" s="38" t="str">
        <f>IF(B189='Alternative Fuel'!$C$12,'Alternative Fuel'!$D$12,"")</f>
        <v>From drop down menu</v>
      </c>
      <c r="D189" s="10"/>
    </row>
    <row r="190" spans="1:12" x14ac:dyDescent="0.25">
      <c r="A190" s="139"/>
    </row>
    <row r="191" spans="1:12" x14ac:dyDescent="0.25">
      <c r="A191" s="139"/>
      <c r="C191" s="1" t="s">
        <v>26</v>
      </c>
    </row>
    <row r="192" spans="1:12" outlineLevel="1" x14ac:dyDescent="0.25">
      <c r="A192" s="139"/>
    </row>
    <row r="193" spans="1:15" outlineLevel="1" x14ac:dyDescent="0.25">
      <c r="A193" s="139"/>
      <c r="C193" s="92" t="s">
        <v>34</v>
      </c>
      <c r="D193" s="92" t="s">
        <v>54</v>
      </c>
      <c r="O193" s="34"/>
    </row>
    <row r="194" spans="1:15" outlineLevel="1" x14ac:dyDescent="0.25">
      <c r="A194" s="139"/>
      <c r="C194" s="7" t="s">
        <v>60</v>
      </c>
      <c r="D194" s="10"/>
    </row>
    <row r="195" spans="1:15" outlineLevel="1" x14ac:dyDescent="0.25">
      <c r="A195" s="139"/>
      <c r="C195" s="7" t="s">
        <v>60</v>
      </c>
      <c r="D195" s="10"/>
    </row>
    <row r="196" spans="1:15" outlineLevel="1" x14ac:dyDescent="0.25">
      <c r="A196" s="139"/>
      <c r="C196" s="7" t="s">
        <v>60</v>
      </c>
      <c r="D196" s="10"/>
    </row>
    <row r="197" spans="1:15" outlineLevel="1" x14ac:dyDescent="0.25">
      <c r="A197" s="139"/>
      <c r="C197" s="7" t="s">
        <v>60</v>
      </c>
      <c r="D197" s="10"/>
    </row>
    <row r="198" spans="1:15" outlineLevel="1" x14ac:dyDescent="0.25">
      <c r="A198" s="139"/>
      <c r="C198" s="7" t="s">
        <v>60</v>
      </c>
      <c r="D198" s="10"/>
    </row>
    <row r="199" spans="1:15" outlineLevel="1" x14ac:dyDescent="0.25">
      <c r="A199" s="139"/>
      <c r="C199" s="7" t="s">
        <v>60</v>
      </c>
      <c r="D199" s="10"/>
    </row>
    <row r="200" spans="1:15" outlineLevel="1" x14ac:dyDescent="0.25">
      <c r="A200" s="139"/>
    </row>
    <row r="201" spans="1:15" outlineLevel="1" x14ac:dyDescent="0.25">
      <c r="A201" s="139"/>
      <c r="C201" s="9" t="s">
        <v>40</v>
      </c>
      <c r="D201" s="35" t="s">
        <v>569</v>
      </c>
    </row>
  </sheetData>
  <mergeCells count="39">
    <mergeCell ref="A24:A111"/>
    <mergeCell ref="A4:A22"/>
    <mergeCell ref="C74:C75"/>
    <mergeCell ref="C76:C77"/>
    <mergeCell ref="C78:C79"/>
    <mergeCell ref="C38:C39"/>
    <mergeCell ref="C40:C41"/>
    <mergeCell ref="C42:C43"/>
    <mergeCell ref="C61:C62"/>
    <mergeCell ref="C63:C64"/>
    <mergeCell ref="C65:C66"/>
    <mergeCell ref="C28:C29"/>
    <mergeCell ref="C30:C31"/>
    <mergeCell ref="C142:C143"/>
    <mergeCell ref="C144:C145"/>
    <mergeCell ref="C32:C33"/>
    <mergeCell ref="C51:C52"/>
    <mergeCell ref="C53:C54"/>
    <mergeCell ref="C55:C56"/>
    <mergeCell ref="C117:C118"/>
    <mergeCell ref="C84:C85"/>
    <mergeCell ref="C86:C87"/>
    <mergeCell ref="C88:C89"/>
    <mergeCell ref="C172:C173"/>
    <mergeCell ref="C174:C175"/>
    <mergeCell ref="C176:C177"/>
    <mergeCell ref="A113:A201"/>
    <mergeCell ref="C162:C163"/>
    <mergeCell ref="C164:C165"/>
    <mergeCell ref="C166:C167"/>
    <mergeCell ref="C127:C128"/>
    <mergeCell ref="C129:C130"/>
    <mergeCell ref="C131:C132"/>
    <mergeCell ref="C150:C151"/>
    <mergeCell ref="C152:C153"/>
    <mergeCell ref="C154:C155"/>
    <mergeCell ref="C119:C120"/>
    <mergeCell ref="C121:C122"/>
    <mergeCell ref="C140:C141"/>
  </mergeCells>
  <phoneticPr fontId="1" type="noConversion"/>
  <dataValidations count="1">
    <dataValidation type="list" allowBlank="1" showInputMessage="1" showErrorMessage="1" sqref="D17:D22" xr:uid="{4AA1A6A2-5110-4F9D-B337-FBBCF41E13AC}">
      <formula1>$P$4:$P$14</formula1>
    </dataValidation>
  </dataValidations>
  <hyperlinks>
    <hyperlink ref="D45" r:id="rId1" xr:uid="{30C54C03-66F8-42E1-B84D-EBEDA74FD693}"/>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BE3DC1-1E5E-4687-9BC8-9BCAB738C5D0}">
          <x14:formula1>
            <xm:f>'Fuel Back-up'!$C$4:$C$14</xm:f>
          </x14:formula1>
          <xm:sqref>D7:D12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8E0C2"/>
  </sheetPr>
  <dimension ref="A1:J60"/>
  <sheetViews>
    <sheetView workbookViewId="0"/>
  </sheetViews>
  <sheetFormatPr defaultColWidth="8.7109375" defaultRowHeight="15" x14ac:dyDescent="0.25"/>
  <cols>
    <col min="1" max="1" width="16.28515625" style="1" bestFit="1" customWidth="1"/>
    <col min="2" max="2" width="36.5703125" style="1" bestFit="1" customWidth="1"/>
    <col min="3" max="4" width="8.7109375" style="1"/>
    <col min="5" max="5" width="20.7109375" style="1" bestFit="1" customWidth="1"/>
    <col min="6" max="6" width="9.7109375" style="1" bestFit="1" customWidth="1"/>
    <col min="7" max="14" width="8.7109375" style="1"/>
    <col min="15" max="15" width="10.28515625" style="1" bestFit="1" customWidth="1"/>
    <col min="16" max="16384" width="8.7109375" style="1"/>
  </cols>
  <sheetData>
    <row r="1" spans="1:10" ht="17.45" x14ac:dyDescent="0.3">
      <c r="A1" s="4"/>
    </row>
    <row r="2" spans="1:10" x14ac:dyDescent="0.25">
      <c r="A2" s="2"/>
      <c r="B2" s="1" t="s">
        <v>66</v>
      </c>
      <c r="C2" s="1" t="s">
        <v>67</v>
      </c>
    </row>
    <row r="3" spans="1:10" x14ac:dyDescent="0.25">
      <c r="C3" s="31" t="s">
        <v>68</v>
      </c>
    </row>
    <row r="4" spans="1:10" ht="13.9" x14ac:dyDescent="0.25">
      <c r="A4" s="13"/>
      <c r="B4" s="1" t="s">
        <v>69</v>
      </c>
      <c r="C4" s="1" t="s">
        <v>27</v>
      </c>
      <c r="D4" s="13"/>
      <c r="E4" s="13"/>
      <c r="F4" s="13"/>
      <c r="G4" s="13"/>
      <c r="H4" s="13"/>
      <c r="I4" s="13"/>
    </row>
    <row r="5" spans="1:10" x14ac:dyDescent="0.25">
      <c r="A5" s="142"/>
      <c r="C5" s="1" t="s">
        <v>29</v>
      </c>
    </row>
    <row r="6" spans="1:10" x14ac:dyDescent="0.25">
      <c r="A6" s="142"/>
      <c r="C6" s="1" t="s">
        <v>28</v>
      </c>
    </row>
    <row r="7" spans="1:10" x14ac:dyDescent="0.25">
      <c r="A7" s="142"/>
      <c r="C7" s="1" t="s">
        <v>70</v>
      </c>
    </row>
    <row r="8" spans="1:10" x14ac:dyDescent="0.25">
      <c r="A8" s="142"/>
      <c r="C8" s="1" t="s">
        <v>71</v>
      </c>
    </row>
    <row r="9" spans="1:10" x14ac:dyDescent="0.25">
      <c r="A9" s="142"/>
      <c r="C9" s="1" t="s">
        <v>72</v>
      </c>
    </row>
    <row r="10" spans="1:10" x14ac:dyDescent="0.25">
      <c r="A10" s="142"/>
      <c r="C10" s="1" t="s">
        <v>73</v>
      </c>
    </row>
    <row r="11" spans="1:10" ht="13.9" x14ac:dyDescent="0.25">
      <c r="C11" s="1" t="s">
        <v>74</v>
      </c>
    </row>
    <row r="12" spans="1:10" ht="13.9" x14ac:dyDescent="0.25">
      <c r="C12" s="1" t="s">
        <v>30</v>
      </c>
    </row>
    <row r="13" spans="1:10" ht="13.9" x14ac:dyDescent="0.25">
      <c r="C13" s="1" t="s">
        <v>75</v>
      </c>
      <c r="D13" s="12"/>
      <c r="E13" s="12"/>
      <c r="F13" s="12"/>
      <c r="G13" s="12"/>
      <c r="H13" s="12"/>
      <c r="I13" s="12"/>
      <c r="J13" s="12"/>
    </row>
    <row r="14" spans="1:10" ht="17.45" x14ac:dyDescent="0.3">
      <c r="A14" s="4"/>
      <c r="C14" s="1" t="s">
        <v>17</v>
      </c>
    </row>
    <row r="15" spans="1:10" x14ac:dyDescent="0.25">
      <c r="A15" s="2"/>
    </row>
    <row r="17" spans="1:9" ht="13.9" x14ac:dyDescent="0.25">
      <c r="A17" s="13"/>
      <c r="B17" s="1" t="s">
        <v>76</v>
      </c>
      <c r="E17" s="14"/>
      <c r="F17" s="13"/>
      <c r="G17" s="13"/>
      <c r="H17" s="13"/>
      <c r="I17" s="13"/>
    </row>
    <row r="18" spans="1:9" x14ac:dyDescent="0.25">
      <c r="A18" s="142"/>
      <c r="B18" s="5"/>
      <c r="C18" s="1" t="s">
        <v>16</v>
      </c>
      <c r="E18" s="1" t="str">
        <f>IF(C18='Alternative Fuel'!C7,'Alternative Fuel'!D7,"")</f>
        <v>From drop down menu</v>
      </c>
    </row>
    <row r="19" spans="1:9" x14ac:dyDescent="0.25">
      <c r="A19" s="142"/>
      <c r="B19" s="5"/>
    </row>
    <row r="20" spans="1:9" x14ac:dyDescent="0.25">
      <c r="A20" s="142"/>
      <c r="B20" s="5"/>
    </row>
    <row r="21" spans="1:9" x14ac:dyDescent="0.25">
      <c r="A21" s="142"/>
      <c r="B21" s="5"/>
    </row>
    <row r="22" spans="1:9" ht="13.9" x14ac:dyDescent="0.25">
      <c r="A22" s="9"/>
      <c r="B22" s="5"/>
    </row>
    <row r="23" spans="1:9" ht="13.9" x14ac:dyDescent="0.25">
      <c r="A23" s="9"/>
      <c r="B23" s="5"/>
    </row>
    <row r="24" spans="1:9" ht="13.9" x14ac:dyDescent="0.25">
      <c r="A24" s="9"/>
      <c r="B24" s="5"/>
    </row>
    <row r="25" spans="1:9" ht="17.45" x14ac:dyDescent="0.3">
      <c r="A25" s="4"/>
    </row>
    <row r="26" spans="1:9" x14ac:dyDescent="0.25">
      <c r="A26" s="29"/>
    </row>
    <row r="28" spans="1:9" ht="13.9" x14ac:dyDescent="0.25">
      <c r="A28" s="13"/>
      <c r="B28" s="13"/>
      <c r="C28" s="13"/>
      <c r="D28" s="13"/>
      <c r="E28" s="13"/>
      <c r="F28" s="13"/>
      <c r="G28" s="13"/>
      <c r="H28" s="13"/>
      <c r="I28" s="13"/>
    </row>
    <row r="29" spans="1:9" x14ac:dyDescent="0.25">
      <c r="A29" s="142"/>
      <c r="B29" s="5"/>
    </row>
    <row r="30" spans="1:9" x14ac:dyDescent="0.25">
      <c r="A30" s="142"/>
      <c r="B30" s="5"/>
    </row>
    <row r="31" spans="1:9" x14ac:dyDescent="0.25">
      <c r="A31" s="142"/>
      <c r="B31" s="5"/>
    </row>
    <row r="32" spans="1:9" x14ac:dyDescent="0.25">
      <c r="A32" s="142"/>
      <c r="B32" s="5"/>
    </row>
    <row r="33" spans="1:9" x14ac:dyDescent="0.25">
      <c r="A33" s="142"/>
      <c r="B33" s="5"/>
    </row>
    <row r="34" spans="1:9" x14ac:dyDescent="0.25">
      <c r="A34" s="142"/>
      <c r="B34" s="5"/>
    </row>
    <row r="39" spans="1:9" ht="17.45" x14ac:dyDescent="0.3">
      <c r="A39" s="4"/>
      <c r="B39" s="5"/>
    </row>
    <row r="40" spans="1:9" x14ac:dyDescent="0.25">
      <c r="A40" s="6"/>
    </row>
    <row r="41" spans="1:9" ht="15.75" x14ac:dyDescent="0.25">
      <c r="A41" s="6"/>
    </row>
    <row r="42" spans="1:9" x14ac:dyDescent="0.25">
      <c r="A42" s="13"/>
      <c r="B42" s="13"/>
      <c r="D42" s="13"/>
      <c r="E42" s="13"/>
      <c r="F42" s="13"/>
      <c r="G42" s="13"/>
      <c r="H42" s="13"/>
      <c r="I42" s="13"/>
    </row>
    <row r="43" spans="1:9" x14ac:dyDescent="0.25">
      <c r="A43" s="30"/>
      <c r="B43" s="5"/>
    </row>
    <row r="44" spans="1:9" x14ac:dyDescent="0.25">
      <c r="A44" s="30"/>
      <c r="B44" s="5"/>
    </row>
    <row r="45" spans="1:9" x14ac:dyDescent="0.25">
      <c r="A45" s="30"/>
      <c r="B45" s="5"/>
    </row>
    <row r="46" spans="1:9" x14ac:dyDescent="0.25">
      <c r="A46" s="30"/>
      <c r="B46" s="5"/>
    </row>
    <row r="47" spans="1:9" x14ac:dyDescent="0.25">
      <c r="A47" s="30"/>
      <c r="B47" s="5"/>
    </row>
    <row r="48" spans="1:9" x14ac:dyDescent="0.25">
      <c r="A48" s="30"/>
      <c r="B48" s="5"/>
    </row>
    <row r="60" spans="1:1" x14ac:dyDescent="0.25">
      <c r="A60" s="33"/>
    </row>
  </sheetData>
  <mergeCells count="8">
    <mergeCell ref="A29:A30"/>
    <mergeCell ref="A31:A32"/>
    <mergeCell ref="A33:A34"/>
    <mergeCell ref="A5:A6"/>
    <mergeCell ref="A7:A8"/>
    <mergeCell ref="A9:A10"/>
    <mergeCell ref="A18:A19"/>
    <mergeCell ref="A20:A2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048F-238F-4DAD-B966-197BF0E75977}">
  <sheetPr>
    <tabColor rgb="FF6EA49A"/>
  </sheetPr>
  <dimension ref="B2:AC177"/>
  <sheetViews>
    <sheetView zoomScale="80" zoomScaleNormal="80" workbookViewId="0"/>
  </sheetViews>
  <sheetFormatPr defaultColWidth="8.7109375" defaultRowHeight="15" outlineLevelRow="1" x14ac:dyDescent="0.25"/>
  <cols>
    <col min="1" max="1" width="6" style="1" customWidth="1"/>
    <col min="2" max="2" width="2.28515625" style="1" customWidth="1"/>
    <col min="3" max="3" width="45.7109375" style="1" bestFit="1" customWidth="1"/>
    <col min="4" max="4" width="43.7109375" style="1" customWidth="1"/>
    <col min="5" max="6" width="33.42578125" style="1" bestFit="1" customWidth="1"/>
    <col min="7" max="7" width="29.7109375" style="1" bestFit="1" customWidth="1"/>
    <col min="8" max="8" width="47.28515625" style="1" bestFit="1" customWidth="1"/>
    <col min="9" max="9" width="29.7109375" style="1" bestFit="1" customWidth="1"/>
    <col min="10" max="10" width="33.42578125" style="1" bestFit="1" customWidth="1"/>
    <col min="11" max="11" width="29.7109375" style="1" bestFit="1" customWidth="1"/>
    <col min="12" max="12" width="22.28515625" style="1" bestFit="1" customWidth="1"/>
    <col min="13" max="13" width="29.7109375" style="1" bestFit="1" customWidth="1"/>
    <col min="14" max="14" width="36.28515625" style="1" bestFit="1" customWidth="1"/>
    <col min="15" max="15" width="33.42578125" style="1" bestFit="1" customWidth="1"/>
    <col min="16" max="16" width="22.28515625" style="1" bestFit="1" customWidth="1"/>
    <col min="17" max="17" width="29.7109375" style="1" bestFit="1" customWidth="1"/>
    <col min="18" max="18" width="28.42578125" style="1" bestFit="1" customWidth="1"/>
    <col min="19" max="19" width="29.7109375" style="1" bestFit="1" customWidth="1"/>
    <col min="20" max="20" width="23.5703125" style="1" bestFit="1" customWidth="1"/>
    <col min="21" max="21" width="29.7109375" style="1" bestFit="1" customWidth="1"/>
    <col min="22" max="22" width="28.42578125" style="1" bestFit="1" customWidth="1"/>
    <col min="23" max="23" width="29.7109375" style="1" bestFit="1" customWidth="1"/>
    <col min="24" max="24" width="12.7109375" style="1" bestFit="1" customWidth="1"/>
    <col min="25" max="16384" width="8.7109375" style="1"/>
  </cols>
  <sheetData>
    <row r="2" spans="2:15" ht="20.45" x14ac:dyDescent="0.35">
      <c r="B2" s="3" t="s">
        <v>77</v>
      </c>
    </row>
    <row r="4" spans="2:15" ht="17.45" x14ac:dyDescent="0.3">
      <c r="C4" s="4" t="s">
        <v>78</v>
      </c>
      <c r="I4" s="12"/>
    </row>
    <row r="5" spans="2:15" ht="13.9" x14ac:dyDescent="0.25">
      <c r="I5" s="12"/>
    </row>
    <row r="6" spans="2:15" s="16" customFormat="1" ht="13.15" customHeight="1" x14ac:dyDescent="0.25">
      <c r="C6" s="97" t="s">
        <v>79</v>
      </c>
      <c r="D6" s="97" t="s">
        <v>80</v>
      </c>
      <c r="E6" s="97" t="s">
        <v>81</v>
      </c>
      <c r="F6" s="97" t="s">
        <v>82</v>
      </c>
      <c r="G6" s="97" t="s">
        <v>83</v>
      </c>
      <c r="H6" s="97" t="s">
        <v>84</v>
      </c>
      <c r="I6" s="97" t="s">
        <v>85</v>
      </c>
      <c r="J6" s="97" t="s">
        <v>86</v>
      </c>
      <c r="K6" s="97" t="s">
        <v>87</v>
      </c>
      <c r="L6" s="15"/>
      <c r="M6" s="104"/>
      <c r="N6" s="1" t="s">
        <v>88</v>
      </c>
      <c r="O6" s="35" t="s">
        <v>89</v>
      </c>
    </row>
    <row r="7" spans="2:15" ht="13.15" customHeight="1" x14ac:dyDescent="0.25">
      <c r="C7" s="11"/>
      <c r="D7" s="11"/>
      <c r="E7" s="11"/>
      <c r="F7" s="11"/>
      <c r="G7" s="11"/>
      <c r="H7" s="11"/>
      <c r="I7" s="11"/>
      <c r="J7" s="11"/>
      <c r="K7" s="11"/>
      <c r="M7" s="102"/>
      <c r="N7" s="16" t="s">
        <v>90</v>
      </c>
      <c r="O7" s="73" t="s">
        <v>91</v>
      </c>
    </row>
    <row r="8" spans="2:15" ht="13.9" x14ac:dyDescent="0.25">
      <c r="C8" s="11"/>
      <c r="D8" s="11"/>
      <c r="E8" s="11"/>
      <c r="F8" s="11"/>
      <c r="G8" s="11"/>
      <c r="H8" s="11"/>
      <c r="I8" s="11"/>
      <c r="J8" s="11"/>
      <c r="K8" s="11"/>
    </row>
    <row r="9" spans="2:15" ht="13.9" x14ac:dyDescent="0.25">
      <c r="C9" s="11"/>
      <c r="D9" s="11"/>
      <c r="E9" s="11"/>
      <c r="F9" s="11"/>
      <c r="G9" s="11"/>
      <c r="H9" s="11"/>
      <c r="I9" s="11"/>
      <c r="J9" s="11"/>
      <c r="K9" s="11"/>
    </row>
    <row r="10" spans="2:15" ht="13.9" x14ac:dyDescent="0.25">
      <c r="C10" s="11"/>
      <c r="D10" s="11"/>
      <c r="E10" s="11"/>
      <c r="F10" s="11"/>
      <c r="G10" s="11"/>
      <c r="H10" s="11"/>
      <c r="I10" s="11"/>
      <c r="J10" s="11"/>
      <c r="K10" s="11"/>
    </row>
    <row r="11" spans="2:15" ht="13.9" x14ac:dyDescent="0.25">
      <c r="C11" s="11"/>
      <c r="D11" s="11"/>
      <c r="E11" s="11"/>
      <c r="F11" s="11"/>
      <c r="G11" s="11"/>
      <c r="H11" s="11"/>
      <c r="I11" s="11"/>
      <c r="J11" s="11"/>
      <c r="K11" s="11"/>
    </row>
    <row r="12" spans="2:15" ht="13.9" x14ac:dyDescent="0.25">
      <c r="C12" s="11"/>
      <c r="D12" s="11"/>
      <c r="E12" s="11"/>
      <c r="F12" s="11"/>
      <c r="G12" s="11"/>
      <c r="H12" s="11"/>
      <c r="I12" s="11"/>
      <c r="J12" s="11"/>
      <c r="K12" s="11"/>
    </row>
    <row r="13" spans="2:15" ht="13.9" x14ac:dyDescent="0.25">
      <c r="C13" s="11"/>
      <c r="D13" s="11"/>
      <c r="E13" s="11"/>
      <c r="F13" s="11"/>
      <c r="G13" s="11"/>
      <c r="H13" s="11"/>
      <c r="I13" s="11"/>
      <c r="J13" s="11"/>
      <c r="K13" s="11"/>
    </row>
    <row r="15" spans="2:15" ht="13.9" x14ac:dyDescent="0.25">
      <c r="C15" s="1" t="s">
        <v>26</v>
      </c>
    </row>
    <row r="16" spans="2:15" ht="13.9" outlineLevel="1" x14ac:dyDescent="0.25"/>
    <row r="17" spans="3:27" ht="13.9" outlineLevel="1" x14ac:dyDescent="0.25">
      <c r="C17" s="97" t="s">
        <v>79</v>
      </c>
      <c r="D17" s="97" t="s">
        <v>80</v>
      </c>
      <c r="E17" s="97" t="s">
        <v>81</v>
      </c>
      <c r="F17" s="97" t="s">
        <v>82</v>
      </c>
      <c r="G17" s="97" t="s">
        <v>83</v>
      </c>
      <c r="H17" s="97" t="s">
        <v>92</v>
      </c>
      <c r="I17" s="97" t="s">
        <v>93</v>
      </c>
      <c r="J17" s="97" t="s">
        <v>94</v>
      </c>
      <c r="Q17" s="34"/>
    </row>
    <row r="18" spans="3:27" outlineLevel="1" x14ac:dyDescent="0.25">
      <c r="C18" s="11" t="s">
        <v>95</v>
      </c>
      <c r="D18" s="11" t="s">
        <v>96</v>
      </c>
      <c r="E18" s="11" t="s">
        <v>97</v>
      </c>
      <c r="F18" s="11" t="s">
        <v>98</v>
      </c>
      <c r="G18" s="11" t="s">
        <v>99</v>
      </c>
      <c r="H18" s="11" t="s">
        <v>100</v>
      </c>
      <c r="I18" s="11" t="s">
        <v>101</v>
      </c>
      <c r="J18" s="11" t="s">
        <v>102</v>
      </c>
    </row>
    <row r="19" spans="3:27" outlineLevel="1" x14ac:dyDescent="0.25">
      <c r="C19" s="11" t="s">
        <v>103</v>
      </c>
      <c r="D19" s="11" t="s">
        <v>96</v>
      </c>
      <c r="E19" s="11" t="s">
        <v>104</v>
      </c>
      <c r="F19" s="11" t="s">
        <v>105</v>
      </c>
      <c r="G19" s="11" t="s">
        <v>106</v>
      </c>
      <c r="H19" s="11" t="s">
        <v>107</v>
      </c>
      <c r="I19" s="11" t="s">
        <v>108</v>
      </c>
      <c r="J19" s="11" t="s">
        <v>102</v>
      </c>
    </row>
    <row r="20" spans="3:27" outlineLevel="1" x14ac:dyDescent="0.25">
      <c r="C20" s="11" t="s">
        <v>109</v>
      </c>
      <c r="D20" s="11" t="s">
        <v>96</v>
      </c>
      <c r="E20" s="11" t="s">
        <v>110</v>
      </c>
      <c r="F20" s="11" t="s">
        <v>111</v>
      </c>
      <c r="G20" s="11" t="s">
        <v>112</v>
      </c>
      <c r="H20" s="11" t="s">
        <v>113</v>
      </c>
      <c r="I20" s="11" t="s">
        <v>108</v>
      </c>
      <c r="J20" s="11" t="s">
        <v>102</v>
      </c>
    </row>
    <row r="21" spans="3:27" outlineLevel="1" x14ac:dyDescent="0.25">
      <c r="C21" s="11" t="s">
        <v>114</v>
      </c>
      <c r="D21" s="11" t="s">
        <v>96</v>
      </c>
      <c r="E21" s="11" t="s">
        <v>115</v>
      </c>
      <c r="F21" s="11" t="s">
        <v>116</v>
      </c>
      <c r="G21" s="11" t="s">
        <v>117</v>
      </c>
      <c r="H21" s="11" t="s">
        <v>118</v>
      </c>
      <c r="I21" s="11" t="s">
        <v>108</v>
      </c>
      <c r="J21" s="11" t="s">
        <v>119</v>
      </c>
    </row>
    <row r="22" spans="3:27" outlineLevel="1" x14ac:dyDescent="0.25">
      <c r="C22" s="11" t="s">
        <v>120</v>
      </c>
      <c r="D22" s="11" t="s">
        <v>121</v>
      </c>
      <c r="E22" s="11" t="s">
        <v>122</v>
      </c>
      <c r="F22" s="11" t="s">
        <v>123</v>
      </c>
      <c r="G22" s="11" t="s">
        <v>121</v>
      </c>
      <c r="H22" s="11" t="s">
        <v>121</v>
      </c>
      <c r="I22" s="11" t="s">
        <v>121</v>
      </c>
      <c r="J22" s="11" t="s">
        <v>121</v>
      </c>
    </row>
    <row r="23" spans="3:27" outlineLevel="1" x14ac:dyDescent="0.25">
      <c r="C23" s="11" t="s">
        <v>124</v>
      </c>
      <c r="D23" s="11" t="s">
        <v>96</v>
      </c>
      <c r="E23" s="11" t="s">
        <v>125</v>
      </c>
      <c r="F23" s="11" t="s">
        <v>126</v>
      </c>
      <c r="G23" s="11" t="s">
        <v>127</v>
      </c>
      <c r="H23" s="11" t="s">
        <v>128</v>
      </c>
      <c r="I23" s="11" t="s">
        <v>108</v>
      </c>
      <c r="J23" s="11" t="s">
        <v>102</v>
      </c>
    </row>
    <row r="24" spans="3:27" ht="13.9" outlineLevel="1" x14ac:dyDescent="0.25"/>
    <row r="25" spans="3:27" ht="19.149999999999999" outlineLevel="1" x14ac:dyDescent="0.55000000000000004">
      <c r="C25" s="9" t="s">
        <v>40</v>
      </c>
      <c r="D25" s="40" t="s">
        <v>145</v>
      </c>
      <c r="E25" s="1" t="s">
        <v>588</v>
      </c>
    </row>
    <row r="27" spans="3:27" ht="18" x14ac:dyDescent="0.25">
      <c r="C27" s="4" t="s">
        <v>129</v>
      </c>
    </row>
    <row r="29" spans="3:27" x14ac:dyDescent="0.25">
      <c r="C29" s="146" t="s">
        <v>79</v>
      </c>
      <c r="D29" s="148" t="s">
        <v>130</v>
      </c>
      <c r="E29" s="148"/>
      <c r="F29" s="148"/>
      <c r="G29" s="148"/>
      <c r="H29" s="148" t="s">
        <v>131</v>
      </c>
      <c r="I29" s="148"/>
      <c r="J29" s="148"/>
      <c r="K29" s="148"/>
      <c r="L29" s="148" t="s">
        <v>132</v>
      </c>
      <c r="M29" s="148"/>
      <c r="N29" s="148"/>
      <c r="O29" s="148"/>
      <c r="P29" s="148" t="s">
        <v>133</v>
      </c>
      <c r="Q29" s="148"/>
      <c r="R29" s="148"/>
      <c r="S29" s="148"/>
      <c r="T29" s="148" t="s">
        <v>134</v>
      </c>
      <c r="U29" s="148"/>
      <c r="V29" s="148"/>
      <c r="W29" s="148"/>
      <c r="X29" s="148"/>
      <c r="AA29" s="35" t="s">
        <v>135</v>
      </c>
    </row>
    <row r="30" spans="3:27" x14ac:dyDescent="0.25">
      <c r="C30" s="146"/>
      <c r="D30" s="98" t="s">
        <v>136</v>
      </c>
      <c r="E30" s="98" t="s">
        <v>137</v>
      </c>
      <c r="F30" s="98" t="s">
        <v>138</v>
      </c>
      <c r="G30" s="98" t="s">
        <v>137</v>
      </c>
      <c r="H30" s="98" t="s">
        <v>136</v>
      </c>
      <c r="I30" s="98" t="s">
        <v>137</v>
      </c>
      <c r="J30" s="98" t="s">
        <v>138</v>
      </c>
      <c r="K30" s="98" t="s">
        <v>137</v>
      </c>
      <c r="L30" s="98" t="s">
        <v>136</v>
      </c>
      <c r="M30" s="98" t="s">
        <v>137</v>
      </c>
      <c r="N30" s="98" t="s">
        <v>138</v>
      </c>
      <c r="O30" s="98" t="s">
        <v>137</v>
      </c>
      <c r="P30" s="98" t="s">
        <v>136</v>
      </c>
      <c r="Q30" s="98" t="s">
        <v>137</v>
      </c>
      <c r="R30" s="98" t="s">
        <v>138</v>
      </c>
      <c r="S30" s="98" t="s">
        <v>137</v>
      </c>
      <c r="T30" s="98" t="s">
        <v>136</v>
      </c>
      <c r="U30" s="98" t="s">
        <v>137</v>
      </c>
      <c r="V30" s="98" t="s">
        <v>138</v>
      </c>
      <c r="W30" s="98" t="s">
        <v>137</v>
      </c>
      <c r="X30" s="98" t="s">
        <v>139</v>
      </c>
      <c r="AA30" s="1" t="s">
        <v>140</v>
      </c>
    </row>
    <row r="31" spans="3:27" x14ac:dyDescent="0.25">
      <c r="C31" s="11"/>
      <c r="D31" s="41"/>
      <c r="E31" s="41"/>
      <c r="F31" s="41"/>
      <c r="G31" s="41"/>
      <c r="H31" s="41"/>
      <c r="I31" s="41"/>
      <c r="J31" s="41"/>
      <c r="K31" s="41"/>
      <c r="L31" s="41"/>
      <c r="M31" s="41"/>
      <c r="N31" s="41"/>
      <c r="O31" s="41"/>
      <c r="P31" s="41"/>
      <c r="Q31" s="41"/>
      <c r="R31" s="41"/>
      <c r="S31" s="41"/>
      <c r="T31" s="41">
        <f>D31+H31+L31+P31</f>
        <v>0</v>
      </c>
      <c r="U31" s="42">
        <f t="shared" ref="U31:W35" si="0">E31+I31+M31+Q31</f>
        <v>0</v>
      </c>
      <c r="V31" s="41">
        <f t="shared" si="0"/>
        <v>0</v>
      </c>
      <c r="W31" s="42">
        <f t="shared" si="0"/>
        <v>0</v>
      </c>
      <c r="X31" s="41"/>
    </row>
    <row r="32" spans="3:27" x14ac:dyDescent="0.25">
      <c r="C32" s="11"/>
      <c r="D32" s="41"/>
      <c r="E32" s="41"/>
      <c r="F32" s="41"/>
      <c r="G32" s="41"/>
      <c r="H32" s="41"/>
      <c r="I32" s="41"/>
      <c r="J32" s="41"/>
      <c r="K32" s="41"/>
      <c r="L32" s="41"/>
      <c r="M32" s="41"/>
      <c r="N32" s="41"/>
      <c r="O32" s="41"/>
      <c r="P32" s="41"/>
      <c r="Q32" s="41"/>
      <c r="R32" s="41"/>
      <c r="S32" s="41"/>
      <c r="T32" s="41">
        <f t="shared" ref="T32:T35" si="1">D32+H32+L32+P32</f>
        <v>0</v>
      </c>
      <c r="U32" s="42">
        <f t="shared" si="0"/>
        <v>0</v>
      </c>
      <c r="V32" s="41">
        <f t="shared" si="0"/>
        <v>0</v>
      </c>
      <c r="W32" s="42">
        <f t="shared" si="0"/>
        <v>0</v>
      </c>
      <c r="X32" s="41"/>
    </row>
    <row r="33" spans="3:29" x14ac:dyDescent="0.25">
      <c r="C33" s="11"/>
      <c r="D33" s="41"/>
      <c r="E33" s="41"/>
      <c r="F33" s="41"/>
      <c r="G33" s="41"/>
      <c r="H33" s="41"/>
      <c r="I33" s="41"/>
      <c r="J33" s="41"/>
      <c r="K33" s="41"/>
      <c r="L33" s="41"/>
      <c r="M33" s="41"/>
      <c r="N33" s="41"/>
      <c r="O33" s="41"/>
      <c r="P33" s="41"/>
      <c r="Q33" s="41"/>
      <c r="R33" s="41"/>
      <c r="S33" s="41"/>
      <c r="T33" s="41">
        <f t="shared" si="1"/>
        <v>0</v>
      </c>
      <c r="U33" s="42">
        <f t="shared" si="0"/>
        <v>0</v>
      </c>
      <c r="V33" s="41">
        <f t="shared" si="0"/>
        <v>0</v>
      </c>
      <c r="W33" s="42">
        <f t="shared" si="0"/>
        <v>0</v>
      </c>
      <c r="X33" s="41"/>
    </row>
    <row r="34" spans="3:29" x14ac:dyDescent="0.25">
      <c r="C34" s="11"/>
      <c r="D34" s="41"/>
      <c r="E34" s="41"/>
      <c r="F34" s="41"/>
      <c r="G34" s="41"/>
      <c r="H34" s="41"/>
      <c r="I34" s="41"/>
      <c r="J34" s="41"/>
      <c r="K34" s="41"/>
      <c r="L34" s="41"/>
      <c r="M34" s="41"/>
      <c r="N34" s="41"/>
      <c r="O34" s="41"/>
      <c r="P34" s="41"/>
      <c r="Q34" s="41"/>
      <c r="R34" s="41"/>
      <c r="S34" s="41"/>
      <c r="T34" s="41">
        <f t="shared" si="1"/>
        <v>0</v>
      </c>
      <c r="U34" s="42">
        <f t="shared" si="0"/>
        <v>0</v>
      </c>
      <c r="V34" s="41">
        <f t="shared" si="0"/>
        <v>0</v>
      </c>
      <c r="W34" s="42">
        <f t="shared" si="0"/>
        <v>0</v>
      </c>
      <c r="X34" s="41"/>
    </row>
    <row r="35" spans="3:29" x14ac:dyDescent="0.25">
      <c r="C35" s="11"/>
      <c r="D35" s="41"/>
      <c r="E35" s="41"/>
      <c r="F35" s="41"/>
      <c r="G35" s="41"/>
      <c r="H35" s="41"/>
      <c r="I35" s="41"/>
      <c r="J35" s="41"/>
      <c r="K35" s="41"/>
      <c r="L35" s="41"/>
      <c r="M35" s="41"/>
      <c r="N35" s="41"/>
      <c r="O35" s="41"/>
      <c r="P35" s="41"/>
      <c r="Q35" s="41"/>
      <c r="R35" s="41"/>
      <c r="S35" s="41"/>
      <c r="T35" s="41">
        <f t="shared" si="1"/>
        <v>0</v>
      </c>
      <c r="U35" s="42">
        <f t="shared" si="0"/>
        <v>0</v>
      </c>
      <c r="V35" s="41">
        <f t="shared" si="0"/>
        <v>0</v>
      </c>
      <c r="W35" s="42">
        <f t="shared" si="0"/>
        <v>0</v>
      </c>
      <c r="X35" s="41"/>
    </row>
    <row r="36" spans="3:29" x14ac:dyDescent="0.25">
      <c r="C36" s="20" t="s">
        <v>141</v>
      </c>
      <c r="D36" s="44">
        <f>SUM(D31:D35)</f>
        <v>0</v>
      </c>
      <c r="E36" s="44">
        <f t="shared" ref="E36:W36" si="2">SUM(E31:E35)</f>
        <v>0</v>
      </c>
      <c r="F36" s="44">
        <f t="shared" si="2"/>
        <v>0</v>
      </c>
      <c r="G36" s="44">
        <f t="shared" si="2"/>
        <v>0</v>
      </c>
      <c r="H36" s="44">
        <f t="shared" si="2"/>
        <v>0</v>
      </c>
      <c r="I36" s="44">
        <f t="shared" si="2"/>
        <v>0</v>
      </c>
      <c r="J36" s="44">
        <f t="shared" si="2"/>
        <v>0</v>
      </c>
      <c r="K36" s="44">
        <f t="shared" si="2"/>
        <v>0</v>
      </c>
      <c r="L36" s="44">
        <f t="shared" si="2"/>
        <v>0</v>
      </c>
      <c r="M36" s="44">
        <f t="shared" si="2"/>
        <v>0</v>
      </c>
      <c r="N36" s="44">
        <f t="shared" si="2"/>
        <v>0</v>
      </c>
      <c r="O36" s="44">
        <f t="shared" si="2"/>
        <v>0</v>
      </c>
      <c r="P36" s="44">
        <f t="shared" si="2"/>
        <v>0</v>
      </c>
      <c r="Q36" s="44">
        <f t="shared" si="2"/>
        <v>0</v>
      </c>
      <c r="R36" s="44">
        <f t="shared" si="2"/>
        <v>0</v>
      </c>
      <c r="S36" s="44">
        <f t="shared" si="2"/>
        <v>0</v>
      </c>
      <c r="T36" s="44">
        <f t="shared" si="2"/>
        <v>0</v>
      </c>
      <c r="U36" s="45">
        <f t="shared" si="2"/>
        <v>0</v>
      </c>
      <c r="V36" s="44">
        <f t="shared" si="2"/>
        <v>0</v>
      </c>
      <c r="W36" s="45">
        <f t="shared" si="2"/>
        <v>0</v>
      </c>
      <c r="X36" s="44"/>
    </row>
    <row r="38" spans="3:29" x14ac:dyDescent="0.25">
      <c r="C38" s="1" t="s">
        <v>26</v>
      </c>
    </row>
    <row r="39" spans="3:29" outlineLevel="1" x14ac:dyDescent="0.25"/>
    <row r="40" spans="3:29" outlineLevel="1" x14ac:dyDescent="0.25">
      <c r="C40" s="146" t="s">
        <v>79</v>
      </c>
      <c r="D40" s="148" t="s">
        <v>130</v>
      </c>
      <c r="E40" s="148"/>
      <c r="F40" s="148"/>
      <c r="G40" s="148"/>
      <c r="H40" s="148" t="s">
        <v>131</v>
      </c>
      <c r="I40" s="148"/>
      <c r="J40" s="148"/>
      <c r="K40" s="148"/>
      <c r="L40" s="148" t="s">
        <v>132</v>
      </c>
      <c r="M40" s="148"/>
      <c r="N40" s="148"/>
      <c r="O40" s="148"/>
      <c r="P40" s="148" t="s">
        <v>133</v>
      </c>
      <c r="Q40" s="148"/>
      <c r="R40" s="148"/>
      <c r="S40" s="148"/>
      <c r="T40" s="148" t="s">
        <v>134</v>
      </c>
      <c r="U40" s="148"/>
      <c r="V40" s="148"/>
      <c r="W40" s="148"/>
      <c r="X40" s="148"/>
      <c r="AC40" s="34"/>
    </row>
    <row r="41" spans="3:29" outlineLevel="1" x14ac:dyDescent="0.25">
      <c r="C41" s="146"/>
      <c r="D41" s="98" t="s">
        <v>136</v>
      </c>
      <c r="E41" s="98" t="s">
        <v>137</v>
      </c>
      <c r="F41" s="98" t="s">
        <v>138</v>
      </c>
      <c r="G41" s="98" t="s">
        <v>137</v>
      </c>
      <c r="H41" s="98" t="s">
        <v>136</v>
      </c>
      <c r="I41" s="98" t="s">
        <v>137</v>
      </c>
      <c r="J41" s="98" t="s">
        <v>138</v>
      </c>
      <c r="K41" s="98" t="s">
        <v>137</v>
      </c>
      <c r="L41" s="98" t="s">
        <v>136</v>
      </c>
      <c r="M41" s="98" t="s">
        <v>137</v>
      </c>
      <c r="N41" s="98" t="s">
        <v>138</v>
      </c>
      <c r="O41" s="98" t="s">
        <v>137</v>
      </c>
      <c r="P41" s="98" t="s">
        <v>136</v>
      </c>
      <c r="Q41" s="98" t="s">
        <v>137</v>
      </c>
      <c r="R41" s="98" t="s">
        <v>138</v>
      </c>
      <c r="S41" s="98" t="s">
        <v>137</v>
      </c>
      <c r="T41" s="98" t="s">
        <v>136</v>
      </c>
      <c r="U41" s="98" t="s">
        <v>137</v>
      </c>
      <c r="V41" s="98" t="s">
        <v>138</v>
      </c>
      <c r="W41" s="98" t="s">
        <v>137</v>
      </c>
      <c r="X41" s="98" t="s">
        <v>139</v>
      </c>
    </row>
    <row r="42" spans="3:29" outlineLevel="1" x14ac:dyDescent="0.25">
      <c r="C42" s="11" t="s">
        <v>95</v>
      </c>
      <c r="D42" s="46">
        <v>18.763000000000002</v>
      </c>
      <c r="E42" s="23">
        <f>D42/$D$51</f>
        <v>1.8339199440137854E-2</v>
      </c>
      <c r="F42" s="41">
        <v>32808</v>
      </c>
      <c r="G42" s="23">
        <f>F42/$F$51</f>
        <v>8.8623252042227332E-3</v>
      </c>
      <c r="H42" s="11"/>
      <c r="I42" s="11"/>
      <c r="J42" s="11"/>
      <c r="K42" s="11"/>
      <c r="L42" s="11"/>
      <c r="M42" s="11"/>
      <c r="N42" s="11"/>
      <c r="O42" s="11"/>
      <c r="P42" s="11"/>
      <c r="Q42" s="11"/>
      <c r="R42" s="11"/>
      <c r="S42" s="11"/>
      <c r="T42" s="46">
        <f>D42+H42+L42+P42</f>
        <v>18.763000000000002</v>
      </c>
      <c r="U42" s="42">
        <f t="shared" ref="U42:U46" si="3">E42+I42+M42+Q42</f>
        <v>1.8339199440137854E-2</v>
      </c>
      <c r="V42" s="41">
        <f t="shared" ref="V42:V46" si="4">F42+J42+N42+R42</f>
        <v>32808</v>
      </c>
      <c r="W42" s="42">
        <f t="shared" ref="W42:W46" si="5">G42+K42+O42+S42</f>
        <v>8.8623252042227332E-3</v>
      </c>
      <c r="X42" s="11"/>
    </row>
    <row r="43" spans="3:29" outlineLevel="1" x14ac:dyDescent="0.25">
      <c r="C43" s="11" t="s">
        <v>103</v>
      </c>
      <c r="D43" s="46">
        <v>114.021</v>
      </c>
      <c r="E43" s="23">
        <f t="shared" ref="E43:E50" si="6">D43/$D$51</f>
        <v>0.11144560354761809</v>
      </c>
      <c r="F43" s="41">
        <v>491397</v>
      </c>
      <c r="G43" s="23">
        <f t="shared" ref="G43:G50" si="7">F43/$F$51</f>
        <v>0.13273957627345276</v>
      </c>
      <c r="H43" s="11"/>
      <c r="I43" s="11"/>
      <c r="J43" s="11"/>
      <c r="K43" s="11"/>
      <c r="L43" s="11"/>
      <c r="M43" s="11"/>
      <c r="N43" s="11"/>
      <c r="O43" s="11"/>
      <c r="P43" s="11"/>
      <c r="Q43" s="11"/>
      <c r="R43" s="11"/>
      <c r="S43" s="11"/>
      <c r="T43" s="46">
        <f t="shared" ref="T43:T46" si="8">D43+H43+L43+P43</f>
        <v>114.021</v>
      </c>
      <c r="U43" s="42">
        <f t="shared" si="3"/>
        <v>0.11144560354761809</v>
      </c>
      <c r="V43" s="41">
        <f t="shared" si="4"/>
        <v>491397</v>
      </c>
      <c r="W43" s="42">
        <f t="shared" si="5"/>
        <v>0.13273957627345276</v>
      </c>
      <c r="X43" s="11"/>
    </row>
    <row r="44" spans="3:29" outlineLevel="1" x14ac:dyDescent="0.25">
      <c r="C44" s="11" t="s">
        <v>109</v>
      </c>
      <c r="D44" s="46">
        <v>0</v>
      </c>
      <c r="E44" s="23">
        <v>0</v>
      </c>
      <c r="F44" s="41">
        <v>0</v>
      </c>
      <c r="G44" s="23">
        <f t="shared" si="7"/>
        <v>0</v>
      </c>
      <c r="H44" s="11"/>
      <c r="I44" s="11"/>
      <c r="J44" s="11"/>
      <c r="K44" s="11"/>
      <c r="L44" s="11"/>
      <c r="M44" s="11"/>
      <c r="N44" s="11"/>
      <c r="O44" s="11"/>
      <c r="P44" s="11"/>
      <c r="Q44" s="11"/>
      <c r="R44" s="11"/>
      <c r="S44" s="11"/>
      <c r="T44" s="46">
        <f t="shared" si="8"/>
        <v>0</v>
      </c>
      <c r="U44" s="42">
        <f t="shared" si="3"/>
        <v>0</v>
      </c>
      <c r="V44" s="41">
        <f t="shared" si="4"/>
        <v>0</v>
      </c>
      <c r="W44" s="42">
        <f t="shared" si="5"/>
        <v>0</v>
      </c>
      <c r="X44" s="11"/>
    </row>
    <row r="45" spans="3:29" outlineLevel="1" x14ac:dyDescent="0.25">
      <c r="C45" s="11" t="s">
        <v>114</v>
      </c>
      <c r="D45" s="46">
        <v>1.5089999999999999</v>
      </c>
      <c r="E45" s="23">
        <f t="shared" si="6"/>
        <v>1.4749161624030283E-3</v>
      </c>
      <c r="F45" s="41">
        <v>1328</v>
      </c>
      <c r="G45" s="23">
        <f t="shared" si="7"/>
        <v>3.5872859885417545E-4</v>
      </c>
      <c r="H45" s="11"/>
      <c r="I45" s="11"/>
      <c r="J45" s="11"/>
      <c r="K45" s="11"/>
      <c r="L45" s="11"/>
      <c r="M45" s="11"/>
      <c r="N45" s="11"/>
      <c r="O45" s="11"/>
      <c r="P45" s="11"/>
      <c r="Q45" s="11"/>
      <c r="R45" s="11"/>
      <c r="S45" s="11"/>
      <c r="T45" s="46">
        <f t="shared" si="8"/>
        <v>1.5089999999999999</v>
      </c>
      <c r="U45" s="42">
        <f t="shared" si="3"/>
        <v>1.4749161624030283E-3</v>
      </c>
      <c r="V45" s="41">
        <f t="shared" si="4"/>
        <v>1328</v>
      </c>
      <c r="W45" s="42">
        <f t="shared" si="5"/>
        <v>3.5872859885417545E-4</v>
      </c>
      <c r="X45" s="11"/>
    </row>
    <row r="46" spans="3:29" outlineLevel="1" x14ac:dyDescent="0.25">
      <c r="C46" s="11" t="s">
        <v>120</v>
      </c>
      <c r="D46" s="46">
        <v>527.30700000000002</v>
      </c>
      <c r="E46" s="23">
        <f t="shared" si="6"/>
        <v>0.51539669771256047</v>
      </c>
      <c r="F46" s="41">
        <v>2494670</v>
      </c>
      <c r="G46" s="23">
        <f t="shared" si="7"/>
        <v>0.67387761574062188</v>
      </c>
      <c r="H46" s="11"/>
      <c r="I46" s="11"/>
      <c r="J46" s="11"/>
      <c r="K46" s="11"/>
      <c r="L46" s="11"/>
      <c r="M46" s="11"/>
      <c r="N46" s="11"/>
      <c r="O46" s="11"/>
      <c r="P46" s="11"/>
      <c r="Q46" s="11"/>
      <c r="R46" s="11"/>
      <c r="S46" s="11"/>
      <c r="T46" s="46">
        <f t="shared" si="8"/>
        <v>527.30700000000002</v>
      </c>
      <c r="U46" s="42">
        <f t="shared" si="3"/>
        <v>0.51539669771256047</v>
      </c>
      <c r="V46" s="41">
        <f t="shared" si="4"/>
        <v>2494670</v>
      </c>
      <c r="W46" s="42">
        <f t="shared" si="5"/>
        <v>0.67387761574062188</v>
      </c>
      <c r="X46" s="11"/>
    </row>
    <row r="47" spans="3:29" outlineLevel="1" x14ac:dyDescent="0.25">
      <c r="C47" s="11" t="s">
        <v>124</v>
      </c>
      <c r="D47" s="46">
        <v>343.57</v>
      </c>
      <c r="E47" s="23">
        <f t="shared" si="6"/>
        <v>0.33580977197932965</v>
      </c>
      <c r="F47" s="41">
        <v>597132</v>
      </c>
      <c r="G47" s="23">
        <f t="shared" si="7"/>
        <v>0.1613014500685177</v>
      </c>
      <c r="H47" s="11"/>
      <c r="I47" s="11"/>
      <c r="J47" s="11"/>
      <c r="K47" s="11"/>
      <c r="L47" s="11"/>
      <c r="M47" s="11"/>
      <c r="N47" s="11"/>
      <c r="O47" s="11"/>
      <c r="P47" s="11"/>
      <c r="Q47" s="11"/>
      <c r="R47" s="11"/>
      <c r="S47" s="11"/>
      <c r="T47" s="46">
        <f t="shared" ref="T47:T50" si="9">D47+H47+L47+P47</f>
        <v>343.57</v>
      </c>
      <c r="U47" s="42">
        <f t="shared" ref="U47:U50" si="10">E47+I47+M47+Q47</f>
        <v>0.33580977197932965</v>
      </c>
      <c r="V47" s="41">
        <f t="shared" ref="V47:V50" si="11">F47+J47+N47+R47</f>
        <v>597132</v>
      </c>
      <c r="W47" s="42">
        <f t="shared" ref="W47:W50" si="12">G47+K47+O47+S47</f>
        <v>0.1613014500685177</v>
      </c>
      <c r="X47" s="11"/>
    </row>
    <row r="48" spans="3:29" outlineLevel="1" x14ac:dyDescent="0.25">
      <c r="C48" s="11" t="s">
        <v>142</v>
      </c>
      <c r="D48" s="46">
        <v>1.5620000000000001</v>
      </c>
      <c r="E48" s="23">
        <f t="shared" si="6"/>
        <v>1.5267190494854409E-3</v>
      </c>
      <c r="F48" s="41">
        <v>5462</v>
      </c>
      <c r="G48" s="23">
        <f t="shared" si="7"/>
        <v>1.4754334389619778E-3</v>
      </c>
      <c r="H48" s="11"/>
      <c r="I48" s="11"/>
      <c r="J48" s="11"/>
      <c r="K48" s="11"/>
      <c r="L48" s="11"/>
      <c r="M48" s="11"/>
      <c r="N48" s="11"/>
      <c r="O48" s="11"/>
      <c r="P48" s="11"/>
      <c r="Q48" s="11"/>
      <c r="R48" s="11"/>
      <c r="S48" s="11"/>
      <c r="T48" s="46">
        <f t="shared" si="9"/>
        <v>1.5620000000000001</v>
      </c>
      <c r="U48" s="42">
        <f t="shared" si="10"/>
        <v>1.5267190494854409E-3</v>
      </c>
      <c r="V48" s="41">
        <f t="shared" si="11"/>
        <v>5462</v>
      </c>
      <c r="W48" s="42">
        <f t="shared" si="12"/>
        <v>1.4754334389619778E-3</v>
      </c>
      <c r="X48" s="11"/>
    </row>
    <row r="49" spans="3:27" outlineLevel="1" x14ac:dyDescent="0.25">
      <c r="C49" s="11" t="s">
        <v>143</v>
      </c>
      <c r="D49" s="46">
        <v>0</v>
      </c>
      <c r="E49" s="23">
        <v>0</v>
      </c>
      <c r="F49" s="41">
        <v>0</v>
      </c>
      <c r="G49" s="23">
        <f t="shared" si="7"/>
        <v>0</v>
      </c>
      <c r="H49" s="11"/>
      <c r="I49" s="11"/>
      <c r="J49" s="11"/>
      <c r="K49" s="11"/>
      <c r="L49" s="11"/>
      <c r="M49" s="11"/>
      <c r="N49" s="11"/>
      <c r="O49" s="11"/>
      <c r="P49" s="11"/>
      <c r="Q49" s="11"/>
      <c r="R49" s="11"/>
      <c r="S49" s="11"/>
      <c r="T49" s="46">
        <f t="shared" si="9"/>
        <v>0</v>
      </c>
      <c r="U49" s="42">
        <f t="shared" si="10"/>
        <v>0</v>
      </c>
      <c r="V49" s="41">
        <f t="shared" si="11"/>
        <v>0</v>
      </c>
      <c r="W49" s="42">
        <f t="shared" si="12"/>
        <v>0</v>
      </c>
      <c r="X49" s="11"/>
    </row>
    <row r="50" spans="3:27" outlineLevel="1" x14ac:dyDescent="0.25">
      <c r="C50" s="11" t="s">
        <v>144</v>
      </c>
      <c r="D50" s="46">
        <v>16.376999999999999</v>
      </c>
      <c r="E50" s="23">
        <f t="shared" si="6"/>
        <v>1.600709210846547E-2</v>
      </c>
      <c r="F50" s="41">
        <v>79166</v>
      </c>
      <c r="G50" s="23">
        <f t="shared" si="7"/>
        <v>2.1384870675368716E-2</v>
      </c>
      <c r="H50" s="11"/>
      <c r="I50" s="11"/>
      <c r="J50" s="11"/>
      <c r="K50" s="11"/>
      <c r="L50" s="11"/>
      <c r="M50" s="11"/>
      <c r="N50" s="11"/>
      <c r="O50" s="11"/>
      <c r="P50" s="11"/>
      <c r="Q50" s="11"/>
      <c r="R50" s="11"/>
      <c r="S50" s="11"/>
      <c r="T50" s="46">
        <f t="shared" si="9"/>
        <v>16.376999999999999</v>
      </c>
      <c r="U50" s="42">
        <f t="shared" si="10"/>
        <v>1.600709210846547E-2</v>
      </c>
      <c r="V50" s="41">
        <f t="shared" si="11"/>
        <v>79166</v>
      </c>
      <c r="W50" s="42">
        <f t="shared" si="12"/>
        <v>2.1384870675368716E-2</v>
      </c>
      <c r="X50" s="11"/>
    </row>
    <row r="51" spans="3:27" outlineLevel="1" x14ac:dyDescent="0.25">
      <c r="C51" s="20" t="s">
        <v>141</v>
      </c>
      <c r="D51" s="47">
        <f>SUM(D42:D50)</f>
        <v>1023.109</v>
      </c>
      <c r="E51" s="43">
        <f>SUM(E42:E50)</f>
        <v>1</v>
      </c>
      <c r="F51" s="44">
        <f>SUM(F42:F50)</f>
        <v>3701963</v>
      </c>
      <c r="G51" s="45">
        <f>SUM(G42:G50)</f>
        <v>1</v>
      </c>
      <c r="H51" s="20"/>
      <c r="I51" s="20"/>
      <c r="J51" s="20"/>
      <c r="K51" s="20"/>
      <c r="L51" s="20"/>
      <c r="M51" s="20"/>
      <c r="N51" s="20"/>
      <c r="O51" s="20"/>
      <c r="P51" s="20"/>
      <c r="Q51" s="20"/>
      <c r="R51" s="20"/>
      <c r="S51" s="20"/>
      <c r="T51" s="49">
        <f>SUM(T42:T50)</f>
        <v>1023.109</v>
      </c>
      <c r="U51" s="45">
        <f t="shared" ref="U51:W51" si="13">SUM(U42:U50)</f>
        <v>1</v>
      </c>
      <c r="V51" s="48">
        <f t="shared" si="13"/>
        <v>3701963</v>
      </c>
      <c r="W51" s="45">
        <f t="shared" si="13"/>
        <v>1</v>
      </c>
      <c r="X51" s="20"/>
    </row>
    <row r="52" spans="3:27" outlineLevel="1" x14ac:dyDescent="0.25"/>
    <row r="53" spans="3:27" outlineLevel="1" x14ac:dyDescent="0.25">
      <c r="C53" s="9" t="s">
        <v>40</v>
      </c>
      <c r="D53" s="1" t="s">
        <v>145</v>
      </c>
      <c r="E53" s="134" t="s">
        <v>146</v>
      </c>
    </row>
    <row r="55" spans="3:27" ht="18" x14ac:dyDescent="0.25">
      <c r="C55" s="4" t="s">
        <v>147</v>
      </c>
    </row>
    <row r="57" spans="3:27" x14ac:dyDescent="0.25">
      <c r="C57" s="146" t="s">
        <v>79</v>
      </c>
      <c r="D57" s="148" t="s">
        <v>130</v>
      </c>
      <c r="E57" s="148"/>
      <c r="F57" s="148"/>
      <c r="G57" s="148"/>
      <c r="H57" s="148" t="s">
        <v>131</v>
      </c>
      <c r="I57" s="148"/>
      <c r="J57" s="148"/>
      <c r="K57" s="148"/>
      <c r="L57" s="148" t="s">
        <v>132</v>
      </c>
      <c r="M57" s="148"/>
      <c r="N57" s="148"/>
      <c r="O57" s="148"/>
      <c r="P57" s="148" t="s">
        <v>133</v>
      </c>
      <c r="Q57" s="148"/>
      <c r="R57" s="148"/>
      <c r="S57" s="148"/>
      <c r="T57" s="148" t="s">
        <v>134</v>
      </c>
      <c r="U57" s="148"/>
      <c r="V57" s="148"/>
      <c r="W57" s="148"/>
      <c r="X57" s="148"/>
      <c r="AA57" s="35" t="s">
        <v>135</v>
      </c>
    </row>
    <row r="58" spans="3:27" x14ac:dyDescent="0.25">
      <c r="C58" s="146"/>
      <c r="D58" s="98" t="s">
        <v>136</v>
      </c>
      <c r="E58" s="98" t="s">
        <v>137</v>
      </c>
      <c r="F58" s="98" t="s">
        <v>138</v>
      </c>
      <c r="G58" s="98" t="s">
        <v>137</v>
      </c>
      <c r="H58" s="98" t="s">
        <v>136</v>
      </c>
      <c r="I58" s="98" t="s">
        <v>137</v>
      </c>
      <c r="J58" s="98" t="s">
        <v>138</v>
      </c>
      <c r="K58" s="98" t="s">
        <v>137</v>
      </c>
      <c r="L58" s="98" t="s">
        <v>136</v>
      </c>
      <c r="M58" s="98" t="s">
        <v>137</v>
      </c>
      <c r="N58" s="98" t="s">
        <v>138</v>
      </c>
      <c r="O58" s="98" t="s">
        <v>137</v>
      </c>
      <c r="P58" s="98" t="s">
        <v>136</v>
      </c>
      <c r="Q58" s="98" t="s">
        <v>137</v>
      </c>
      <c r="R58" s="98" t="s">
        <v>138</v>
      </c>
      <c r="S58" s="98" t="s">
        <v>137</v>
      </c>
      <c r="T58" s="98" t="s">
        <v>136</v>
      </c>
      <c r="U58" s="98" t="s">
        <v>137</v>
      </c>
      <c r="V58" s="98" t="s">
        <v>138</v>
      </c>
      <c r="W58" s="98" t="s">
        <v>137</v>
      </c>
      <c r="X58" s="98" t="s">
        <v>139</v>
      </c>
      <c r="AA58" s="1" t="s">
        <v>148</v>
      </c>
    </row>
    <row r="59" spans="3:27" x14ac:dyDescent="0.25">
      <c r="C59" s="11"/>
      <c r="D59" s="41"/>
      <c r="E59" s="41"/>
      <c r="F59" s="41"/>
      <c r="G59" s="41"/>
      <c r="H59" s="41"/>
      <c r="I59" s="41"/>
      <c r="J59" s="41"/>
      <c r="K59" s="41"/>
      <c r="L59" s="41"/>
      <c r="M59" s="41"/>
      <c r="N59" s="41"/>
      <c r="O59" s="41"/>
      <c r="P59" s="41"/>
      <c r="Q59" s="41"/>
      <c r="R59" s="41"/>
      <c r="S59" s="41"/>
      <c r="T59" s="41">
        <f>D59+H59+L59+P59</f>
        <v>0</v>
      </c>
      <c r="U59" s="42">
        <f t="shared" ref="U59:U63" si="14">E59+I59+M59+Q59</f>
        <v>0</v>
      </c>
      <c r="V59" s="41">
        <f t="shared" ref="V59:V63" si="15">F59+J59+N59+R59</f>
        <v>0</v>
      </c>
      <c r="W59" s="42">
        <f t="shared" ref="W59:W63" si="16">G59+K59+O59+S59</f>
        <v>0</v>
      </c>
      <c r="X59" s="41"/>
    </row>
    <row r="60" spans="3:27" x14ac:dyDescent="0.25">
      <c r="C60" s="11"/>
      <c r="D60" s="41"/>
      <c r="E60" s="41"/>
      <c r="F60" s="41"/>
      <c r="G60" s="41"/>
      <c r="H60" s="41"/>
      <c r="I60" s="41"/>
      <c r="J60" s="41"/>
      <c r="K60" s="41"/>
      <c r="L60" s="41"/>
      <c r="M60" s="41"/>
      <c r="N60" s="41"/>
      <c r="O60" s="41"/>
      <c r="P60" s="41"/>
      <c r="Q60" s="41"/>
      <c r="R60" s="41"/>
      <c r="S60" s="41"/>
      <c r="T60" s="41">
        <f t="shared" ref="T60:T63" si="17">D60+H60+L60+P60</f>
        <v>0</v>
      </c>
      <c r="U60" s="42">
        <f t="shared" si="14"/>
        <v>0</v>
      </c>
      <c r="V60" s="41">
        <f t="shared" si="15"/>
        <v>0</v>
      </c>
      <c r="W60" s="42">
        <f t="shared" si="16"/>
        <v>0</v>
      </c>
      <c r="X60" s="41"/>
    </row>
    <row r="61" spans="3:27" x14ac:dyDescent="0.25">
      <c r="C61" s="11"/>
      <c r="D61" s="41"/>
      <c r="E61" s="41"/>
      <c r="F61" s="41"/>
      <c r="G61" s="41"/>
      <c r="H61" s="41"/>
      <c r="I61" s="41"/>
      <c r="J61" s="41"/>
      <c r="K61" s="41"/>
      <c r="L61" s="41"/>
      <c r="M61" s="41"/>
      <c r="N61" s="41"/>
      <c r="O61" s="41"/>
      <c r="P61" s="41"/>
      <c r="Q61" s="41"/>
      <c r="R61" s="41"/>
      <c r="S61" s="41"/>
      <c r="T61" s="41">
        <f t="shared" si="17"/>
        <v>0</v>
      </c>
      <c r="U61" s="42">
        <f t="shared" si="14"/>
        <v>0</v>
      </c>
      <c r="V61" s="41">
        <f t="shared" si="15"/>
        <v>0</v>
      </c>
      <c r="W61" s="42">
        <f t="shared" si="16"/>
        <v>0</v>
      </c>
      <c r="X61" s="41"/>
    </row>
    <row r="62" spans="3:27" x14ac:dyDescent="0.25">
      <c r="C62" s="11"/>
      <c r="D62" s="41"/>
      <c r="E62" s="41"/>
      <c r="F62" s="41"/>
      <c r="G62" s="41"/>
      <c r="H62" s="41"/>
      <c r="I62" s="41"/>
      <c r="J62" s="41"/>
      <c r="K62" s="41"/>
      <c r="L62" s="41"/>
      <c r="M62" s="41"/>
      <c r="N62" s="41"/>
      <c r="O62" s="41"/>
      <c r="P62" s="41"/>
      <c r="Q62" s="41"/>
      <c r="R62" s="41"/>
      <c r="S62" s="41"/>
      <c r="T62" s="41">
        <f t="shared" si="17"/>
        <v>0</v>
      </c>
      <c r="U62" s="42">
        <f t="shared" si="14"/>
        <v>0</v>
      </c>
      <c r="V62" s="41">
        <f t="shared" si="15"/>
        <v>0</v>
      </c>
      <c r="W62" s="42">
        <f t="shared" si="16"/>
        <v>0</v>
      </c>
      <c r="X62" s="41"/>
    </row>
    <row r="63" spans="3:27" x14ac:dyDescent="0.25">
      <c r="C63" s="11"/>
      <c r="D63" s="41"/>
      <c r="E63" s="41"/>
      <c r="F63" s="41"/>
      <c r="G63" s="41"/>
      <c r="H63" s="41"/>
      <c r="I63" s="41"/>
      <c r="J63" s="41"/>
      <c r="K63" s="41"/>
      <c r="L63" s="41"/>
      <c r="M63" s="41"/>
      <c r="N63" s="41"/>
      <c r="O63" s="41"/>
      <c r="P63" s="41"/>
      <c r="Q63" s="41"/>
      <c r="R63" s="41"/>
      <c r="S63" s="41"/>
      <c r="T63" s="41">
        <f t="shared" si="17"/>
        <v>0</v>
      </c>
      <c r="U63" s="42">
        <f t="shared" si="14"/>
        <v>0</v>
      </c>
      <c r="V63" s="41">
        <f t="shared" si="15"/>
        <v>0</v>
      </c>
      <c r="W63" s="42">
        <f t="shared" si="16"/>
        <v>0</v>
      </c>
      <c r="X63" s="41"/>
    </row>
    <row r="64" spans="3:27" x14ac:dyDescent="0.25">
      <c r="C64" s="20" t="s">
        <v>141</v>
      </c>
      <c r="D64" s="44">
        <f>SUM(D59:D63)</f>
        <v>0</v>
      </c>
      <c r="E64" s="44">
        <f t="shared" ref="E64" si="18">SUM(E59:E63)</f>
        <v>0</v>
      </c>
      <c r="F64" s="44">
        <f t="shared" ref="F64" si="19">SUM(F59:F63)</f>
        <v>0</v>
      </c>
      <c r="G64" s="44">
        <f t="shared" ref="G64" si="20">SUM(G59:G63)</f>
        <v>0</v>
      </c>
      <c r="H64" s="44">
        <f t="shared" ref="H64" si="21">SUM(H59:H63)</f>
        <v>0</v>
      </c>
      <c r="I64" s="44">
        <f t="shared" ref="I64" si="22">SUM(I59:I63)</f>
        <v>0</v>
      </c>
      <c r="J64" s="44">
        <f t="shared" ref="J64" si="23">SUM(J59:J63)</f>
        <v>0</v>
      </c>
      <c r="K64" s="44">
        <f t="shared" ref="K64" si="24">SUM(K59:K63)</f>
        <v>0</v>
      </c>
      <c r="L64" s="44">
        <f t="shared" ref="L64" si="25">SUM(L59:L63)</f>
        <v>0</v>
      </c>
      <c r="M64" s="44">
        <f t="shared" ref="M64" si="26">SUM(M59:M63)</f>
        <v>0</v>
      </c>
      <c r="N64" s="44">
        <f t="shared" ref="N64" si="27">SUM(N59:N63)</f>
        <v>0</v>
      </c>
      <c r="O64" s="44">
        <f t="shared" ref="O64" si="28">SUM(O59:O63)</f>
        <v>0</v>
      </c>
      <c r="P64" s="44">
        <f t="shared" ref="P64" si="29">SUM(P59:P63)</f>
        <v>0</v>
      </c>
      <c r="Q64" s="44">
        <f t="shared" ref="Q64" si="30">SUM(Q59:Q63)</f>
        <v>0</v>
      </c>
      <c r="R64" s="44">
        <f t="shared" ref="R64" si="31">SUM(R59:R63)</f>
        <v>0</v>
      </c>
      <c r="S64" s="44">
        <f t="shared" ref="S64" si="32">SUM(S59:S63)</f>
        <v>0</v>
      </c>
      <c r="T64" s="44">
        <f t="shared" ref="T64" si="33">SUM(T59:T63)</f>
        <v>0</v>
      </c>
      <c r="U64" s="45">
        <f t="shared" ref="U64" si="34">SUM(U59:U63)</f>
        <v>0</v>
      </c>
      <c r="V64" s="44">
        <f t="shared" ref="V64" si="35">SUM(V59:V63)</f>
        <v>0</v>
      </c>
      <c r="W64" s="45">
        <f t="shared" ref="W64" si="36">SUM(W59:W63)</f>
        <v>0</v>
      </c>
      <c r="X64" s="44"/>
    </row>
    <row r="66" spans="3:29" x14ac:dyDescent="0.25">
      <c r="C66" s="1" t="s">
        <v>26</v>
      </c>
    </row>
    <row r="67" spans="3:29" outlineLevel="1" x14ac:dyDescent="0.25"/>
    <row r="68" spans="3:29" outlineLevel="1" x14ac:dyDescent="0.25">
      <c r="C68" s="146" t="s">
        <v>79</v>
      </c>
      <c r="D68" s="148" t="s">
        <v>130</v>
      </c>
      <c r="E68" s="148"/>
      <c r="F68" s="148"/>
      <c r="G68" s="148"/>
      <c r="H68" s="148" t="s">
        <v>131</v>
      </c>
      <c r="I68" s="148"/>
      <c r="J68" s="148"/>
      <c r="K68" s="148"/>
      <c r="L68" s="148" t="s">
        <v>132</v>
      </c>
      <c r="M68" s="148"/>
      <c r="N68" s="148"/>
      <c r="O68" s="148"/>
      <c r="P68" s="148" t="s">
        <v>133</v>
      </c>
      <c r="Q68" s="148"/>
      <c r="R68" s="148"/>
      <c r="S68" s="148"/>
      <c r="T68" s="148" t="s">
        <v>134</v>
      </c>
      <c r="U68" s="148"/>
      <c r="V68" s="148"/>
      <c r="W68" s="148"/>
      <c r="X68" s="148"/>
      <c r="AC68" s="34"/>
    </row>
    <row r="69" spans="3:29" outlineLevel="1" x14ac:dyDescent="0.25">
      <c r="C69" s="146"/>
      <c r="D69" s="98" t="s">
        <v>136</v>
      </c>
      <c r="E69" s="98" t="s">
        <v>137</v>
      </c>
      <c r="F69" s="98" t="s">
        <v>138</v>
      </c>
      <c r="G69" s="98" t="s">
        <v>137</v>
      </c>
      <c r="H69" s="98" t="s">
        <v>136</v>
      </c>
      <c r="I69" s="98" t="s">
        <v>137</v>
      </c>
      <c r="J69" s="98" t="s">
        <v>138</v>
      </c>
      <c r="K69" s="98" t="s">
        <v>137</v>
      </c>
      <c r="L69" s="98" t="s">
        <v>136</v>
      </c>
      <c r="M69" s="98" t="s">
        <v>137</v>
      </c>
      <c r="N69" s="98" t="s">
        <v>138</v>
      </c>
      <c r="O69" s="98" t="s">
        <v>137</v>
      </c>
      <c r="P69" s="98" t="s">
        <v>136</v>
      </c>
      <c r="Q69" s="98" t="s">
        <v>137</v>
      </c>
      <c r="R69" s="98" t="s">
        <v>138</v>
      </c>
      <c r="S69" s="98" t="s">
        <v>137</v>
      </c>
      <c r="T69" s="98" t="s">
        <v>136</v>
      </c>
      <c r="U69" s="98" t="s">
        <v>137</v>
      </c>
      <c r="V69" s="98" t="s">
        <v>138</v>
      </c>
      <c r="W69" s="98" t="s">
        <v>137</v>
      </c>
      <c r="X69" s="98" t="s">
        <v>139</v>
      </c>
    </row>
    <row r="70" spans="3:29" outlineLevel="1" x14ac:dyDescent="0.25">
      <c r="C70" s="11" t="s">
        <v>95</v>
      </c>
      <c r="D70" s="41">
        <v>159069</v>
      </c>
      <c r="E70" s="23">
        <f>D70/$D$79</f>
        <v>5.9915544428067936E-2</v>
      </c>
      <c r="F70" s="41">
        <v>262787</v>
      </c>
      <c r="G70" s="23">
        <f>F70/$F$79</f>
        <v>1.3746074224103479E-2</v>
      </c>
      <c r="H70" s="11"/>
      <c r="I70" s="11"/>
      <c r="J70" s="11"/>
      <c r="K70" s="11"/>
      <c r="L70" s="11"/>
      <c r="M70" s="11"/>
      <c r="N70" s="11"/>
      <c r="O70" s="11"/>
      <c r="P70" s="11"/>
      <c r="Q70" s="11"/>
      <c r="R70" s="11"/>
      <c r="S70" s="11"/>
      <c r="T70" s="46">
        <f>D70+H70+L70+P70</f>
        <v>159069</v>
      </c>
      <c r="U70" s="42">
        <f t="shared" ref="U70:U78" si="37">E70+I70+M70+Q70</f>
        <v>5.9915544428067936E-2</v>
      </c>
      <c r="V70" s="41">
        <f t="shared" ref="V70:V78" si="38">F70+J70+N70+R70</f>
        <v>262787</v>
      </c>
      <c r="W70" s="42">
        <f t="shared" ref="W70:W78" si="39">G70+K70+O70+S70</f>
        <v>1.3746074224103479E-2</v>
      </c>
      <c r="X70" s="11"/>
    </row>
    <row r="71" spans="3:29" outlineLevel="1" x14ac:dyDescent="0.25">
      <c r="C71" s="11" t="s">
        <v>103</v>
      </c>
      <c r="D71" s="41">
        <v>262567</v>
      </c>
      <c r="E71" s="23">
        <f t="shared" ref="E71:E78" si="40">D71/$D$79</f>
        <v>9.8899501184042865E-2</v>
      </c>
      <c r="F71" s="41">
        <v>1169143</v>
      </c>
      <c r="G71" s="23">
        <f t="shared" ref="G71:G78" si="41">F71/$F$79</f>
        <v>6.1156474470164104E-2</v>
      </c>
      <c r="H71" s="11"/>
      <c r="I71" s="11"/>
      <c r="J71" s="11"/>
      <c r="K71" s="11"/>
      <c r="L71" s="11"/>
      <c r="M71" s="11"/>
      <c r="N71" s="11"/>
      <c r="O71" s="11"/>
      <c r="P71" s="11"/>
      <c r="Q71" s="11"/>
      <c r="R71" s="11"/>
      <c r="S71" s="11"/>
      <c r="T71" s="46">
        <f t="shared" ref="T71:T78" si="42">D71+H71+L71+P71</f>
        <v>262567</v>
      </c>
      <c r="U71" s="42">
        <f t="shared" si="37"/>
        <v>9.8899501184042865E-2</v>
      </c>
      <c r="V71" s="41">
        <f t="shared" si="38"/>
        <v>1169143</v>
      </c>
      <c r="W71" s="42">
        <f t="shared" si="39"/>
        <v>6.1156474470164104E-2</v>
      </c>
      <c r="X71" s="11"/>
    </row>
    <row r="72" spans="3:29" outlineLevel="1" x14ac:dyDescent="0.25">
      <c r="C72" s="11" t="s">
        <v>149</v>
      </c>
      <c r="D72" s="41">
        <v>2</v>
      </c>
      <c r="E72" s="23">
        <f t="shared" si="40"/>
        <v>7.5332773108610647E-7</v>
      </c>
      <c r="F72" s="41">
        <v>12</v>
      </c>
      <c r="G72" s="23">
        <f t="shared" si="41"/>
        <v>6.277056729946373E-7</v>
      </c>
      <c r="H72" s="11"/>
      <c r="I72" s="11"/>
      <c r="J72" s="11"/>
      <c r="K72" s="11"/>
      <c r="L72" s="11"/>
      <c r="M72" s="11"/>
      <c r="N72" s="11"/>
      <c r="O72" s="11"/>
      <c r="P72" s="11"/>
      <c r="Q72" s="11"/>
      <c r="R72" s="11"/>
      <c r="S72" s="11"/>
      <c r="T72" s="46">
        <f t="shared" si="42"/>
        <v>2</v>
      </c>
      <c r="U72" s="42">
        <f t="shared" si="37"/>
        <v>7.5332773108610647E-7</v>
      </c>
      <c r="V72" s="41">
        <f t="shared" si="38"/>
        <v>12</v>
      </c>
      <c r="W72" s="42">
        <f t="shared" si="39"/>
        <v>6.277056729946373E-7</v>
      </c>
      <c r="X72" s="11"/>
    </row>
    <row r="73" spans="3:29" outlineLevel="1" x14ac:dyDescent="0.25">
      <c r="C73" s="11" t="s">
        <v>150</v>
      </c>
      <c r="D73" s="41">
        <v>0</v>
      </c>
      <c r="E73" s="23">
        <f t="shared" si="40"/>
        <v>0</v>
      </c>
      <c r="F73" s="41">
        <v>0</v>
      </c>
      <c r="G73" s="23">
        <f t="shared" si="41"/>
        <v>0</v>
      </c>
      <c r="H73" s="11"/>
      <c r="I73" s="11"/>
      <c r="J73" s="11"/>
      <c r="K73" s="11"/>
      <c r="L73" s="11"/>
      <c r="M73" s="11"/>
      <c r="N73" s="11"/>
      <c r="O73" s="11"/>
      <c r="P73" s="11"/>
      <c r="Q73" s="11"/>
      <c r="R73" s="11"/>
      <c r="S73" s="11"/>
      <c r="T73" s="46">
        <f t="shared" si="42"/>
        <v>0</v>
      </c>
      <c r="U73" s="42">
        <f t="shared" si="37"/>
        <v>0</v>
      </c>
      <c r="V73" s="41">
        <f t="shared" si="38"/>
        <v>0</v>
      </c>
      <c r="W73" s="42">
        <f t="shared" si="39"/>
        <v>0</v>
      </c>
      <c r="X73" s="11"/>
    </row>
    <row r="74" spans="3:29" outlineLevel="1" x14ac:dyDescent="0.25">
      <c r="C74" s="11" t="s">
        <v>109</v>
      </c>
      <c r="D74" s="41">
        <v>87883</v>
      </c>
      <c r="E74" s="23">
        <f t="shared" si="40"/>
        <v>3.3102350495520148E-2</v>
      </c>
      <c r="F74" s="41">
        <v>72283</v>
      </c>
      <c r="G74" s="23">
        <f t="shared" si="41"/>
        <v>3.7810374300892807E-3</v>
      </c>
      <c r="H74" s="11"/>
      <c r="I74" s="11"/>
      <c r="J74" s="11"/>
      <c r="K74" s="11"/>
      <c r="L74" s="11"/>
      <c r="M74" s="11"/>
      <c r="N74" s="11"/>
      <c r="O74" s="11"/>
      <c r="P74" s="11"/>
      <c r="Q74" s="11"/>
      <c r="R74" s="11"/>
      <c r="S74" s="11"/>
      <c r="T74" s="46">
        <f t="shared" si="42"/>
        <v>87883</v>
      </c>
      <c r="U74" s="42">
        <f t="shared" si="37"/>
        <v>3.3102350495520148E-2</v>
      </c>
      <c r="V74" s="41">
        <f t="shared" si="38"/>
        <v>72283</v>
      </c>
      <c r="W74" s="42">
        <f t="shared" si="39"/>
        <v>3.7810374300892807E-3</v>
      </c>
      <c r="X74" s="11"/>
    </row>
    <row r="75" spans="3:29" outlineLevel="1" x14ac:dyDescent="0.25">
      <c r="C75" s="11" t="s">
        <v>151</v>
      </c>
      <c r="D75" s="41">
        <v>0</v>
      </c>
      <c r="E75" s="23">
        <f t="shared" si="40"/>
        <v>0</v>
      </c>
      <c r="F75" s="41">
        <v>0</v>
      </c>
      <c r="G75" s="23">
        <f t="shared" si="41"/>
        <v>0</v>
      </c>
      <c r="H75" s="11"/>
      <c r="I75" s="11"/>
      <c r="J75" s="11"/>
      <c r="K75" s="11"/>
      <c r="L75" s="11"/>
      <c r="M75" s="11"/>
      <c r="N75" s="11"/>
      <c r="O75" s="11"/>
      <c r="P75" s="11"/>
      <c r="Q75" s="11"/>
      <c r="R75" s="11"/>
      <c r="S75" s="11"/>
      <c r="T75" s="46">
        <f t="shared" si="42"/>
        <v>0</v>
      </c>
      <c r="U75" s="42">
        <f t="shared" si="37"/>
        <v>0</v>
      </c>
      <c r="V75" s="41">
        <f t="shared" si="38"/>
        <v>0</v>
      </c>
      <c r="W75" s="42">
        <f t="shared" si="39"/>
        <v>0</v>
      </c>
      <c r="X75" s="11"/>
    </row>
    <row r="76" spans="3:29" outlineLevel="1" x14ac:dyDescent="0.25">
      <c r="C76" s="11" t="s">
        <v>114</v>
      </c>
      <c r="D76" s="41">
        <v>240</v>
      </c>
      <c r="E76" s="23">
        <f t="shared" si="40"/>
        <v>9.039932773033278E-5</v>
      </c>
      <c r="F76" s="41">
        <v>964</v>
      </c>
      <c r="G76" s="23">
        <f t="shared" si="41"/>
        <v>5.0425689063902528E-5</v>
      </c>
      <c r="H76" s="11"/>
      <c r="I76" s="11"/>
      <c r="J76" s="11"/>
      <c r="K76" s="11"/>
      <c r="L76" s="11"/>
      <c r="M76" s="11"/>
      <c r="N76" s="11"/>
      <c r="O76" s="11"/>
      <c r="P76" s="11"/>
      <c r="Q76" s="11"/>
      <c r="R76" s="11"/>
      <c r="S76" s="11"/>
      <c r="T76" s="46">
        <f t="shared" si="42"/>
        <v>240</v>
      </c>
      <c r="U76" s="42">
        <f t="shared" si="37"/>
        <v>9.039932773033278E-5</v>
      </c>
      <c r="V76" s="41">
        <f t="shared" si="38"/>
        <v>964</v>
      </c>
      <c r="W76" s="42">
        <f t="shared" si="39"/>
        <v>5.0425689063902528E-5</v>
      </c>
      <c r="X76" s="11"/>
    </row>
    <row r="77" spans="3:29" outlineLevel="1" x14ac:dyDescent="0.25">
      <c r="C77" s="11" t="s">
        <v>120</v>
      </c>
      <c r="D77" s="41">
        <v>1658203</v>
      </c>
      <c r="E77" s="23">
        <f t="shared" si="40"/>
        <v>0.62458515183508756</v>
      </c>
      <c r="F77" s="41">
        <v>13716486</v>
      </c>
      <c r="G77" s="23">
        <f t="shared" si="41"/>
        <v>0.71749300631262669</v>
      </c>
      <c r="H77" s="11"/>
      <c r="I77" s="11"/>
      <c r="J77" s="11"/>
      <c r="K77" s="11"/>
      <c r="L77" s="11"/>
      <c r="M77" s="11"/>
      <c r="N77" s="11"/>
      <c r="O77" s="11"/>
      <c r="P77" s="11"/>
      <c r="Q77" s="11"/>
      <c r="R77" s="11"/>
      <c r="S77" s="11"/>
      <c r="T77" s="46">
        <f t="shared" si="42"/>
        <v>1658203</v>
      </c>
      <c r="U77" s="42">
        <f t="shared" si="37"/>
        <v>0.62458515183508756</v>
      </c>
      <c r="V77" s="41">
        <f t="shared" si="38"/>
        <v>13716486</v>
      </c>
      <c r="W77" s="42">
        <f t="shared" si="39"/>
        <v>0.71749300631262669</v>
      </c>
      <c r="X77" s="11"/>
    </row>
    <row r="78" spans="3:29" outlineLevel="1" x14ac:dyDescent="0.25">
      <c r="C78" s="11" t="s">
        <v>124</v>
      </c>
      <c r="D78" s="41">
        <v>486923</v>
      </c>
      <c r="E78" s="23">
        <f t="shared" si="40"/>
        <v>0.18340629940182013</v>
      </c>
      <c r="F78" s="41">
        <v>3895565</v>
      </c>
      <c r="G78" s="23">
        <f t="shared" si="41"/>
        <v>0.20377235416827952</v>
      </c>
      <c r="H78" s="11"/>
      <c r="I78" s="11"/>
      <c r="J78" s="11"/>
      <c r="K78" s="11"/>
      <c r="L78" s="11"/>
      <c r="M78" s="11"/>
      <c r="N78" s="11"/>
      <c r="O78" s="11"/>
      <c r="P78" s="11"/>
      <c r="Q78" s="11"/>
      <c r="R78" s="11"/>
      <c r="S78" s="11"/>
      <c r="T78" s="46">
        <f t="shared" si="42"/>
        <v>486923</v>
      </c>
      <c r="U78" s="42">
        <f t="shared" si="37"/>
        <v>0.18340629940182013</v>
      </c>
      <c r="V78" s="41">
        <f t="shared" si="38"/>
        <v>3895565</v>
      </c>
      <c r="W78" s="42">
        <f t="shared" si="39"/>
        <v>0.20377235416827952</v>
      </c>
      <c r="X78" s="11"/>
    </row>
    <row r="79" spans="3:29" outlineLevel="1" x14ac:dyDescent="0.25">
      <c r="C79" s="20" t="s">
        <v>141</v>
      </c>
      <c r="D79" s="44">
        <f>SUM(D70:D78)</f>
        <v>2654887</v>
      </c>
      <c r="E79" s="43">
        <f>SUM(E70:E78)</f>
        <v>1</v>
      </c>
      <c r="F79" s="44">
        <f>SUM(F70:F78)</f>
        <v>19117240</v>
      </c>
      <c r="G79" s="45">
        <f>SUM(G70:G78)</f>
        <v>1</v>
      </c>
      <c r="H79" s="20"/>
      <c r="I79" s="20"/>
      <c r="J79" s="20"/>
      <c r="K79" s="20"/>
      <c r="L79" s="20"/>
      <c r="M79" s="20"/>
      <c r="N79" s="20"/>
      <c r="O79" s="20"/>
      <c r="P79" s="20"/>
      <c r="Q79" s="20"/>
      <c r="R79" s="20"/>
      <c r="S79" s="20"/>
      <c r="T79" s="49">
        <f>SUM(T70:T78)</f>
        <v>2654887</v>
      </c>
      <c r="U79" s="45">
        <f t="shared" ref="U79" si="43">SUM(U70:U78)</f>
        <v>1</v>
      </c>
      <c r="V79" s="48">
        <f t="shared" ref="V79" si="44">SUM(V70:V78)</f>
        <v>19117240</v>
      </c>
      <c r="W79" s="45">
        <f t="shared" ref="W79" si="45">SUM(W70:W78)</f>
        <v>1</v>
      </c>
      <c r="X79" s="20"/>
    </row>
    <row r="80" spans="3:29" outlineLevel="1" x14ac:dyDescent="0.25"/>
    <row r="81" spans="3:16" outlineLevel="1" x14ac:dyDescent="0.25">
      <c r="C81" s="9" t="s">
        <v>40</v>
      </c>
      <c r="D81" s="1" t="s">
        <v>145</v>
      </c>
      <c r="E81" s="134" t="s">
        <v>146</v>
      </c>
    </row>
    <row r="83" spans="3:16" ht="18" x14ac:dyDescent="0.25">
      <c r="C83" s="4" t="s">
        <v>152</v>
      </c>
    </row>
    <row r="85" spans="3:16" x14ac:dyDescent="0.25">
      <c r="C85" s="146" t="s">
        <v>79</v>
      </c>
      <c r="D85" s="147" t="s">
        <v>153</v>
      </c>
      <c r="E85" s="148" t="s">
        <v>154</v>
      </c>
      <c r="F85" s="148"/>
      <c r="G85" s="148" t="s">
        <v>155</v>
      </c>
      <c r="H85" s="148"/>
      <c r="I85" s="148"/>
      <c r="J85" s="149" t="s">
        <v>156</v>
      </c>
      <c r="K85" s="149"/>
      <c r="L85" s="149"/>
      <c r="N85" s="35" t="s">
        <v>157</v>
      </c>
    </row>
    <row r="86" spans="3:16" x14ac:dyDescent="0.25">
      <c r="C86" s="146"/>
      <c r="D86" s="147"/>
      <c r="E86" s="99" t="s">
        <v>16</v>
      </c>
      <c r="F86" s="99" t="s">
        <v>20</v>
      </c>
      <c r="G86" s="99" t="s">
        <v>158</v>
      </c>
      <c r="H86" s="99" t="s">
        <v>159</v>
      </c>
      <c r="I86" s="99" t="s">
        <v>160</v>
      </c>
      <c r="J86" s="149"/>
      <c r="K86" s="149"/>
      <c r="L86" s="149"/>
      <c r="N86" s="1" t="s">
        <v>161</v>
      </c>
    </row>
    <row r="87" spans="3:16" x14ac:dyDescent="0.25">
      <c r="C87" s="11"/>
      <c r="D87" s="11"/>
      <c r="E87" s="11"/>
      <c r="F87" s="11"/>
      <c r="G87" s="11"/>
      <c r="H87" s="11"/>
      <c r="I87" s="11"/>
      <c r="J87" s="143"/>
      <c r="K87" s="144"/>
      <c r="L87" s="145"/>
    </row>
    <row r="88" spans="3:16" x14ac:dyDescent="0.25">
      <c r="C88" s="11"/>
      <c r="D88" s="11"/>
      <c r="E88" s="11"/>
      <c r="F88" s="11"/>
      <c r="G88" s="11"/>
      <c r="H88" s="11"/>
      <c r="I88" s="11"/>
      <c r="J88" s="143"/>
      <c r="K88" s="144"/>
      <c r="L88" s="145"/>
    </row>
    <row r="89" spans="3:16" x14ac:dyDescent="0.25">
      <c r="C89" s="11"/>
      <c r="D89" s="11"/>
      <c r="E89" s="11"/>
      <c r="F89" s="11"/>
      <c r="G89" s="11"/>
      <c r="H89" s="11"/>
      <c r="I89" s="11"/>
      <c r="J89" s="143"/>
      <c r="K89" s="144"/>
      <c r="L89" s="145"/>
    </row>
    <row r="90" spans="3:16" x14ac:dyDescent="0.25">
      <c r="C90" s="11"/>
      <c r="D90" s="11"/>
      <c r="E90" s="11"/>
      <c r="F90" s="11"/>
      <c r="G90" s="11"/>
      <c r="H90" s="11"/>
      <c r="I90" s="11"/>
      <c r="J90" s="143"/>
      <c r="K90" s="144"/>
      <c r="L90" s="145"/>
    </row>
    <row r="91" spans="3:16" x14ac:dyDescent="0.25">
      <c r="C91" s="11"/>
      <c r="D91" s="11"/>
      <c r="E91" s="11"/>
      <c r="F91" s="11"/>
      <c r="G91" s="11"/>
      <c r="H91" s="11"/>
      <c r="I91" s="11"/>
      <c r="J91" s="143"/>
      <c r="K91" s="144"/>
      <c r="L91" s="145"/>
    </row>
    <row r="92" spans="3:16" x14ac:dyDescent="0.25">
      <c r="C92" s="11"/>
      <c r="D92" s="11"/>
      <c r="E92" s="11"/>
      <c r="F92" s="11"/>
      <c r="G92" s="11"/>
      <c r="H92" s="11"/>
      <c r="I92" s="11"/>
      <c r="J92" s="143"/>
      <c r="K92" s="144"/>
      <c r="L92" s="145"/>
    </row>
    <row r="94" spans="3:16" x14ac:dyDescent="0.25">
      <c r="C94" s="1" t="s">
        <v>26</v>
      </c>
    </row>
    <row r="95" spans="3:16" outlineLevel="1" x14ac:dyDescent="0.25"/>
    <row r="96" spans="3:16" outlineLevel="1" x14ac:dyDescent="0.25">
      <c r="C96" s="146" t="s">
        <v>79</v>
      </c>
      <c r="D96" s="147" t="s">
        <v>153</v>
      </c>
      <c r="E96" s="148" t="s">
        <v>154</v>
      </c>
      <c r="F96" s="148"/>
      <c r="G96" s="148" t="s">
        <v>155</v>
      </c>
      <c r="H96" s="148"/>
      <c r="I96" s="148"/>
      <c r="J96" s="149" t="s">
        <v>156</v>
      </c>
      <c r="K96" s="149"/>
      <c r="L96" s="149"/>
      <c r="P96" s="34"/>
    </row>
    <row r="97" spans="3:12" outlineLevel="1" x14ac:dyDescent="0.25">
      <c r="C97" s="146"/>
      <c r="D97" s="147"/>
      <c r="E97" s="99" t="s">
        <v>27</v>
      </c>
      <c r="F97" s="99" t="s">
        <v>29</v>
      </c>
      <c r="G97" s="99" t="s">
        <v>158</v>
      </c>
      <c r="H97" s="99" t="s">
        <v>159</v>
      </c>
      <c r="I97" s="99" t="s">
        <v>160</v>
      </c>
      <c r="J97" s="149"/>
      <c r="K97" s="149"/>
      <c r="L97" s="149"/>
    </row>
    <row r="98" spans="3:12" outlineLevel="1" x14ac:dyDescent="0.25">
      <c r="C98" s="11" t="s">
        <v>95</v>
      </c>
      <c r="D98" s="11" t="s">
        <v>162</v>
      </c>
      <c r="E98" s="11" t="s">
        <v>163</v>
      </c>
      <c r="F98" s="11" t="s">
        <v>163</v>
      </c>
      <c r="G98" s="11" t="s">
        <v>164</v>
      </c>
      <c r="H98" s="11" t="s">
        <v>163</v>
      </c>
      <c r="I98" s="11" t="s">
        <v>163</v>
      </c>
      <c r="J98" s="143">
        <v>0</v>
      </c>
      <c r="K98" s="144"/>
      <c r="L98" s="145"/>
    </row>
    <row r="99" spans="3:12" outlineLevel="1" x14ac:dyDescent="0.25">
      <c r="C99" s="11" t="s">
        <v>103</v>
      </c>
      <c r="D99" s="11" t="s">
        <v>165</v>
      </c>
      <c r="E99" s="11" t="s">
        <v>163</v>
      </c>
      <c r="F99" s="11" t="s">
        <v>163</v>
      </c>
      <c r="G99" s="11" t="s">
        <v>164</v>
      </c>
      <c r="H99" s="11" t="s">
        <v>163</v>
      </c>
      <c r="I99" s="11" t="s">
        <v>163</v>
      </c>
      <c r="J99" s="143">
        <v>0</v>
      </c>
      <c r="K99" s="144"/>
      <c r="L99" s="145"/>
    </row>
    <row r="100" spans="3:12" outlineLevel="1" x14ac:dyDescent="0.25">
      <c r="C100" s="11" t="s">
        <v>114</v>
      </c>
      <c r="D100" s="11" t="s">
        <v>166</v>
      </c>
      <c r="E100" s="11" t="s">
        <v>164</v>
      </c>
      <c r="F100" s="11" t="s">
        <v>163</v>
      </c>
      <c r="G100" s="11" t="s">
        <v>163</v>
      </c>
      <c r="H100" s="11" t="s">
        <v>164</v>
      </c>
      <c r="I100" s="11" t="s">
        <v>164</v>
      </c>
      <c r="J100" s="143">
        <v>2</v>
      </c>
      <c r="K100" s="144"/>
      <c r="L100" s="145"/>
    </row>
    <row r="101" spans="3:12" outlineLevel="1" x14ac:dyDescent="0.25">
      <c r="C101" s="11" t="s">
        <v>167</v>
      </c>
      <c r="D101" s="11" t="s">
        <v>162</v>
      </c>
      <c r="E101" s="11" t="s">
        <v>163</v>
      </c>
      <c r="F101" s="11" t="s">
        <v>163</v>
      </c>
      <c r="G101" s="11" t="s">
        <v>164</v>
      </c>
      <c r="H101" s="11" t="s">
        <v>163</v>
      </c>
      <c r="I101" s="11" t="s">
        <v>163</v>
      </c>
      <c r="J101" s="143">
        <v>0</v>
      </c>
      <c r="K101" s="144"/>
      <c r="L101" s="145"/>
    </row>
    <row r="102" spans="3:12" outlineLevel="1" x14ac:dyDescent="0.25">
      <c r="C102" s="11"/>
      <c r="D102" s="11"/>
      <c r="E102" s="11"/>
      <c r="F102" s="11"/>
      <c r="G102" s="11"/>
      <c r="H102" s="11"/>
      <c r="I102" s="11"/>
      <c r="J102" s="143"/>
      <c r="K102" s="144"/>
      <c r="L102" s="145"/>
    </row>
    <row r="103" spans="3:12" outlineLevel="1" x14ac:dyDescent="0.25">
      <c r="C103" s="11"/>
      <c r="D103" s="11"/>
      <c r="E103" s="11"/>
      <c r="F103" s="11"/>
      <c r="G103" s="11"/>
      <c r="H103" s="11"/>
      <c r="I103" s="11"/>
      <c r="J103" s="143"/>
      <c r="K103" s="144"/>
      <c r="L103" s="145"/>
    </row>
    <row r="104" spans="3:12" outlineLevel="1" x14ac:dyDescent="0.25"/>
    <row r="105" spans="3:12" outlineLevel="1" x14ac:dyDescent="0.25">
      <c r="C105" s="9" t="s">
        <v>40</v>
      </c>
      <c r="D105" s="1" t="s">
        <v>145</v>
      </c>
      <c r="E105" s="134" t="s">
        <v>168</v>
      </c>
    </row>
    <row r="107" spans="3:12" ht="18" x14ac:dyDescent="0.25">
      <c r="C107" s="4" t="s">
        <v>169</v>
      </c>
    </row>
    <row r="108" spans="3:12" ht="15.75" x14ac:dyDescent="0.25">
      <c r="C108" s="2" t="s">
        <v>170</v>
      </c>
    </row>
    <row r="110" spans="3:12" ht="15.75" x14ac:dyDescent="0.25">
      <c r="C110" s="6" t="s">
        <v>16</v>
      </c>
    </row>
    <row r="112" spans="3:12" x14ac:dyDescent="0.25">
      <c r="C112" s="100" t="s">
        <v>171</v>
      </c>
      <c r="D112" s="100" t="s">
        <v>172</v>
      </c>
      <c r="E112" s="100" t="s">
        <v>173</v>
      </c>
      <c r="F112" s="100" t="s">
        <v>174</v>
      </c>
      <c r="G112" s="101">
        <v>2040</v>
      </c>
      <c r="H112" s="101">
        <v>2050</v>
      </c>
      <c r="J112" s="35" t="s">
        <v>175</v>
      </c>
    </row>
    <row r="113" spans="3:12" x14ac:dyDescent="0.25">
      <c r="C113" s="11" t="s">
        <v>176</v>
      </c>
      <c r="D113" s="11"/>
      <c r="E113" s="11"/>
      <c r="F113" s="11"/>
      <c r="G113" s="11"/>
      <c r="H113" s="11"/>
      <c r="J113" s="1" t="s">
        <v>177</v>
      </c>
    </row>
    <row r="114" spans="3:12" x14ac:dyDescent="0.25">
      <c r="C114" s="11" t="s">
        <v>178</v>
      </c>
      <c r="D114" s="11"/>
      <c r="E114" s="11"/>
      <c r="F114" s="11"/>
      <c r="G114" s="11"/>
      <c r="H114" s="11"/>
    </row>
    <row r="115" spans="3:12" x14ac:dyDescent="0.25">
      <c r="C115" s="11" t="s">
        <v>179</v>
      </c>
      <c r="D115" s="11"/>
      <c r="E115" s="11"/>
      <c r="F115" s="11"/>
      <c r="G115" s="11"/>
      <c r="H115" s="11"/>
    </row>
    <row r="116" spans="3:12" x14ac:dyDescent="0.25">
      <c r="C116" s="11" t="s">
        <v>180</v>
      </c>
      <c r="D116" s="11"/>
      <c r="E116" s="11"/>
      <c r="F116" s="11"/>
      <c r="G116" s="11"/>
      <c r="H116" s="11"/>
    </row>
    <row r="117" spans="3:12" x14ac:dyDescent="0.25">
      <c r="C117" s="11" t="s">
        <v>181</v>
      </c>
      <c r="D117" s="11"/>
      <c r="E117" s="11"/>
      <c r="F117" s="11"/>
      <c r="G117" s="11"/>
      <c r="H117" s="11"/>
    </row>
    <row r="119" spans="3:12" x14ac:dyDescent="0.25">
      <c r="C119" s="1" t="s">
        <v>182</v>
      </c>
    </row>
    <row r="120" spans="3:12" outlineLevel="1" x14ac:dyDescent="0.25"/>
    <row r="121" spans="3:12" ht="15.75" outlineLevel="1" x14ac:dyDescent="0.25">
      <c r="C121" s="6" t="s">
        <v>183</v>
      </c>
    </row>
    <row r="122" spans="3:12" outlineLevel="1" x14ac:dyDescent="0.25"/>
    <row r="123" spans="3:12" outlineLevel="1" x14ac:dyDescent="0.25">
      <c r="C123" s="100" t="s">
        <v>171</v>
      </c>
      <c r="D123" s="100" t="s">
        <v>172</v>
      </c>
      <c r="E123" s="100" t="s">
        <v>173</v>
      </c>
      <c r="F123" s="100" t="s">
        <v>174</v>
      </c>
      <c r="G123" s="101">
        <v>2040</v>
      </c>
      <c r="H123" s="101">
        <v>2050</v>
      </c>
      <c r="L123" s="34"/>
    </row>
    <row r="124" spans="3:12" outlineLevel="1" x14ac:dyDescent="0.25">
      <c r="C124" s="11" t="s">
        <v>184</v>
      </c>
      <c r="D124" s="11">
        <v>4</v>
      </c>
      <c r="E124" s="11">
        <v>7</v>
      </c>
      <c r="F124" s="11">
        <v>9</v>
      </c>
      <c r="G124" s="11"/>
      <c r="H124" s="11"/>
    </row>
    <row r="125" spans="3:12" outlineLevel="1" x14ac:dyDescent="0.25">
      <c r="C125" s="11" t="s">
        <v>185</v>
      </c>
      <c r="D125" s="11">
        <v>2</v>
      </c>
      <c r="E125" s="11">
        <v>5</v>
      </c>
      <c r="F125" s="11">
        <v>7</v>
      </c>
      <c r="G125" s="11"/>
      <c r="H125" s="11"/>
    </row>
    <row r="126" spans="3:12" outlineLevel="1" x14ac:dyDescent="0.25">
      <c r="C126" s="11" t="s">
        <v>186</v>
      </c>
      <c r="D126" s="11">
        <v>2</v>
      </c>
      <c r="E126" s="11">
        <v>5</v>
      </c>
      <c r="F126" s="11">
        <v>7</v>
      </c>
      <c r="G126" s="11"/>
      <c r="H126" s="11"/>
    </row>
    <row r="127" spans="3:12" outlineLevel="1" x14ac:dyDescent="0.25">
      <c r="C127" s="11" t="s">
        <v>187</v>
      </c>
      <c r="D127" s="11">
        <v>2</v>
      </c>
      <c r="E127" s="11">
        <v>3</v>
      </c>
      <c r="F127" s="11">
        <v>3</v>
      </c>
      <c r="G127" s="11"/>
      <c r="H127" s="11"/>
    </row>
    <row r="128" spans="3:12" outlineLevel="1" x14ac:dyDescent="0.25">
      <c r="C128" s="11" t="s">
        <v>188</v>
      </c>
      <c r="D128" s="11">
        <v>3</v>
      </c>
      <c r="E128" s="11">
        <v>5</v>
      </c>
      <c r="F128" s="11">
        <v>7</v>
      </c>
      <c r="G128" s="11"/>
      <c r="H128" s="11"/>
    </row>
    <row r="129" spans="3:12" outlineLevel="1" x14ac:dyDescent="0.25"/>
    <row r="130" spans="3:12" outlineLevel="1" x14ac:dyDescent="0.25">
      <c r="C130" s="9" t="s">
        <v>40</v>
      </c>
      <c r="D130" s="1" t="s">
        <v>189</v>
      </c>
      <c r="F130" s="1" t="s">
        <v>190</v>
      </c>
    </row>
    <row r="131" spans="3:12" outlineLevel="1" x14ac:dyDescent="0.25"/>
    <row r="132" spans="3:12" ht="15.75" outlineLevel="1" x14ac:dyDescent="0.25">
      <c r="C132" s="6" t="s">
        <v>191</v>
      </c>
    </row>
    <row r="133" spans="3:12" outlineLevel="1" x14ac:dyDescent="0.25"/>
    <row r="134" spans="3:12" outlineLevel="1" x14ac:dyDescent="0.25">
      <c r="C134" s="100" t="s">
        <v>171</v>
      </c>
      <c r="D134" s="100" t="s">
        <v>172</v>
      </c>
      <c r="E134" s="100" t="s">
        <v>173</v>
      </c>
      <c r="F134" s="100" t="s">
        <v>174</v>
      </c>
      <c r="G134" s="101">
        <v>2040</v>
      </c>
      <c r="H134" s="101">
        <v>2050</v>
      </c>
      <c r="L134" s="34"/>
    </row>
    <row r="135" spans="3:12" outlineLevel="1" x14ac:dyDescent="0.25">
      <c r="C135" s="11" t="s">
        <v>192</v>
      </c>
      <c r="D135" s="11">
        <v>7</v>
      </c>
      <c r="E135" s="11">
        <v>9</v>
      </c>
      <c r="F135" s="11">
        <v>9</v>
      </c>
      <c r="G135" s="11"/>
      <c r="H135" s="11"/>
    </row>
    <row r="136" spans="3:12" outlineLevel="1" x14ac:dyDescent="0.25">
      <c r="C136" s="11" t="s">
        <v>193</v>
      </c>
      <c r="D136" s="11">
        <v>2</v>
      </c>
      <c r="E136" s="11">
        <v>5</v>
      </c>
      <c r="F136" s="11">
        <v>7</v>
      </c>
      <c r="G136" s="11"/>
      <c r="H136" s="11"/>
    </row>
    <row r="137" spans="3:12" outlineLevel="1" x14ac:dyDescent="0.25">
      <c r="C137" s="11" t="s">
        <v>194</v>
      </c>
      <c r="D137" s="11">
        <v>2</v>
      </c>
      <c r="E137" s="11">
        <v>5</v>
      </c>
      <c r="F137" s="11">
        <v>7</v>
      </c>
      <c r="G137" s="11"/>
      <c r="H137" s="11"/>
    </row>
    <row r="138" spans="3:12" outlineLevel="1" x14ac:dyDescent="0.25">
      <c r="C138" s="11" t="s">
        <v>195</v>
      </c>
      <c r="D138" s="11">
        <v>2</v>
      </c>
      <c r="E138" s="11">
        <v>5</v>
      </c>
      <c r="F138" s="11">
        <v>9</v>
      </c>
      <c r="G138" s="11"/>
      <c r="H138" s="11"/>
    </row>
    <row r="139" spans="3:12" outlineLevel="1" x14ac:dyDescent="0.25">
      <c r="C139" s="11" t="s">
        <v>196</v>
      </c>
      <c r="D139" s="11">
        <v>3</v>
      </c>
      <c r="E139" s="11">
        <v>5</v>
      </c>
      <c r="F139" s="11">
        <v>7</v>
      </c>
      <c r="G139" s="11"/>
      <c r="H139" s="11"/>
    </row>
    <row r="140" spans="3:12" outlineLevel="1" x14ac:dyDescent="0.25"/>
    <row r="141" spans="3:12" outlineLevel="1" x14ac:dyDescent="0.25">
      <c r="C141" s="9" t="s">
        <v>40</v>
      </c>
      <c r="D141" s="1" t="s">
        <v>189</v>
      </c>
      <c r="F141" s="1" t="s">
        <v>190</v>
      </c>
    </row>
    <row r="143" spans="3:12" ht="18" x14ac:dyDescent="0.25">
      <c r="C143" s="4" t="s">
        <v>197</v>
      </c>
    </row>
    <row r="144" spans="3:12" ht="15.75" x14ac:dyDescent="0.25">
      <c r="C144" s="2" t="s">
        <v>198</v>
      </c>
    </row>
    <row r="146" spans="3:12" ht="15.75" x14ac:dyDescent="0.25">
      <c r="C146" s="6" t="s">
        <v>16</v>
      </c>
    </row>
    <row r="148" spans="3:12" x14ac:dyDescent="0.25">
      <c r="C148" s="100" t="s">
        <v>171</v>
      </c>
      <c r="D148" s="100" t="s">
        <v>172</v>
      </c>
      <c r="E148" s="100" t="s">
        <v>173</v>
      </c>
      <c r="F148" s="100" t="s">
        <v>174</v>
      </c>
      <c r="G148" s="101">
        <v>2040</v>
      </c>
      <c r="H148" s="101">
        <v>2050</v>
      </c>
      <c r="J148" s="35"/>
    </row>
    <row r="149" spans="3:12" x14ac:dyDescent="0.25">
      <c r="C149" s="11" t="s">
        <v>176</v>
      </c>
      <c r="D149" s="11"/>
      <c r="E149" s="11"/>
      <c r="F149" s="11"/>
      <c r="G149" s="11"/>
      <c r="H149" s="11"/>
    </row>
    <row r="150" spans="3:12" x14ac:dyDescent="0.25">
      <c r="C150" s="11" t="s">
        <v>178</v>
      </c>
      <c r="D150" s="11"/>
      <c r="E150" s="11"/>
      <c r="F150" s="11"/>
      <c r="G150" s="11"/>
      <c r="H150" s="11"/>
    </row>
    <row r="151" spans="3:12" x14ac:dyDescent="0.25">
      <c r="C151" s="11" t="s">
        <v>179</v>
      </c>
      <c r="D151" s="11"/>
      <c r="E151" s="11"/>
      <c r="F151" s="11"/>
      <c r="G151" s="11"/>
      <c r="H151" s="11"/>
    </row>
    <row r="152" spans="3:12" x14ac:dyDescent="0.25">
      <c r="C152" s="11" t="s">
        <v>180</v>
      </c>
      <c r="D152" s="11"/>
      <c r="E152" s="11"/>
      <c r="F152" s="11"/>
      <c r="G152" s="11"/>
      <c r="H152" s="11"/>
    </row>
    <row r="153" spans="3:12" x14ac:dyDescent="0.25">
      <c r="C153" s="11" t="s">
        <v>181</v>
      </c>
      <c r="D153" s="11"/>
      <c r="E153" s="11"/>
      <c r="F153" s="11"/>
      <c r="G153" s="11"/>
      <c r="H153" s="11"/>
    </row>
    <row r="155" spans="3:12" x14ac:dyDescent="0.25">
      <c r="C155" s="1" t="s">
        <v>199</v>
      </c>
    </row>
    <row r="157" spans="3:12" ht="15.75" x14ac:dyDescent="0.25">
      <c r="C157" s="6"/>
    </row>
    <row r="159" spans="3:12" x14ac:dyDescent="0.25">
      <c r="C159" s="13"/>
      <c r="D159" s="13"/>
      <c r="E159" s="13"/>
      <c r="F159" s="13"/>
      <c r="G159" s="133"/>
      <c r="H159" s="133"/>
      <c r="L159" s="34"/>
    </row>
    <row r="166" spans="3:12" x14ac:dyDescent="0.25">
      <c r="C166" s="9"/>
    </row>
    <row r="168" spans="3:12" ht="15.75" x14ac:dyDescent="0.25">
      <c r="C168" s="6"/>
    </row>
    <row r="170" spans="3:12" x14ac:dyDescent="0.25">
      <c r="C170" s="13"/>
      <c r="D170" s="13"/>
      <c r="E170" s="13"/>
      <c r="F170" s="13"/>
      <c r="G170" s="133"/>
      <c r="H170" s="133"/>
      <c r="L170" s="34"/>
    </row>
    <row r="177" spans="3:3" x14ac:dyDescent="0.25">
      <c r="C177" s="9"/>
    </row>
  </sheetData>
  <mergeCells count="46">
    <mergeCell ref="C29:C30"/>
    <mergeCell ref="C57:C58"/>
    <mergeCell ref="C40:C41"/>
    <mergeCell ref="D29:G29"/>
    <mergeCell ref="H29:K29"/>
    <mergeCell ref="D57:G57"/>
    <mergeCell ref="H57:K57"/>
    <mergeCell ref="L29:O29"/>
    <mergeCell ref="P29:S29"/>
    <mergeCell ref="T29:X29"/>
    <mergeCell ref="D40:G40"/>
    <mergeCell ref="H40:K40"/>
    <mergeCell ref="L40:O40"/>
    <mergeCell ref="P40:S40"/>
    <mergeCell ref="T40:X40"/>
    <mergeCell ref="L57:O57"/>
    <mergeCell ref="P57:S57"/>
    <mergeCell ref="T57:X57"/>
    <mergeCell ref="T68:X68"/>
    <mergeCell ref="C68:C69"/>
    <mergeCell ref="D68:G68"/>
    <mergeCell ref="H68:K68"/>
    <mergeCell ref="L68:O68"/>
    <mergeCell ref="P68:S68"/>
    <mergeCell ref="C85:C86"/>
    <mergeCell ref="D85:D86"/>
    <mergeCell ref="E85:F85"/>
    <mergeCell ref="G85:I85"/>
    <mergeCell ref="J85:L86"/>
    <mergeCell ref="C96:C97"/>
    <mergeCell ref="D96:D97"/>
    <mergeCell ref="E96:F96"/>
    <mergeCell ref="G96:I96"/>
    <mergeCell ref="J96:L97"/>
    <mergeCell ref="J87:L87"/>
    <mergeCell ref="J88:L88"/>
    <mergeCell ref="J89:L89"/>
    <mergeCell ref="J90:L90"/>
    <mergeCell ref="J91:L91"/>
    <mergeCell ref="J102:L102"/>
    <mergeCell ref="J103:L103"/>
    <mergeCell ref="J92:L92"/>
    <mergeCell ref="J98:L98"/>
    <mergeCell ref="J99:L99"/>
    <mergeCell ref="J100:L100"/>
    <mergeCell ref="J101:L101"/>
  </mergeCells>
  <hyperlinks>
    <hyperlink ref="E105" r:id="rId1" xr:uid="{93007F18-E5A2-4EA8-857F-93B8E2BAF3A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3088-E3F0-47D1-AF1F-0D02D250FAE9}">
  <sheetPr>
    <tabColor rgb="FF447A7A"/>
  </sheetPr>
  <dimension ref="B2:X180"/>
  <sheetViews>
    <sheetView zoomScale="80" zoomScaleNormal="80" workbookViewId="0"/>
  </sheetViews>
  <sheetFormatPr defaultColWidth="8.7109375" defaultRowHeight="15" outlineLevelRow="1" x14ac:dyDescent="0.25"/>
  <cols>
    <col min="1" max="1" width="6" style="1" customWidth="1"/>
    <col min="2" max="2" width="2.28515625" style="1" customWidth="1"/>
    <col min="3" max="3" width="81.7109375" style="1" customWidth="1"/>
    <col min="4" max="4" width="42.42578125" style="1" bestFit="1" customWidth="1"/>
    <col min="5" max="5" width="47.42578125" style="1" bestFit="1" customWidth="1"/>
    <col min="6" max="6" width="36" style="1" bestFit="1" customWidth="1"/>
    <col min="7" max="7" width="47.42578125" style="1" bestFit="1" customWidth="1"/>
    <col min="8" max="8" width="36" style="1" bestFit="1" customWidth="1"/>
    <col min="9" max="9" width="47.42578125" style="1" bestFit="1" customWidth="1"/>
    <col min="10" max="10" width="36" style="1" bestFit="1" customWidth="1"/>
    <col min="11" max="11" width="21.28515625" style="1" bestFit="1" customWidth="1"/>
    <col min="12" max="13" width="28.28515625" style="1" customWidth="1"/>
    <col min="14" max="18" width="8.7109375" style="1"/>
    <col min="19" max="19" width="10.28515625" style="1" bestFit="1" customWidth="1"/>
    <col min="20" max="20" width="8.7109375" style="1"/>
    <col min="21" max="21" width="10.7109375" style="1" bestFit="1" customWidth="1"/>
    <col min="22" max="22" width="14.7109375" style="1" bestFit="1" customWidth="1"/>
    <col min="23" max="23" width="8.7109375" style="1"/>
    <col min="24" max="24" width="15" style="1" bestFit="1" customWidth="1"/>
    <col min="25" max="16384" width="8.7109375" style="1"/>
  </cols>
  <sheetData>
    <row r="2" spans="2:21" ht="20.45" x14ac:dyDescent="0.35">
      <c r="B2" s="3" t="s">
        <v>200</v>
      </c>
    </row>
    <row r="4" spans="2:21" ht="18" x14ac:dyDescent="0.25">
      <c r="C4" s="18" t="s">
        <v>201</v>
      </c>
      <c r="D4" s="12"/>
      <c r="E4" s="12"/>
      <c r="F4" s="12"/>
      <c r="G4" s="12"/>
      <c r="H4" s="12"/>
      <c r="I4" s="12"/>
      <c r="J4" s="12"/>
      <c r="K4" s="12"/>
    </row>
    <row r="5" spans="2:21" x14ac:dyDescent="0.25">
      <c r="C5" s="32" t="s">
        <v>202</v>
      </c>
      <c r="D5" s="12"/>
      <c r="E5" s="12"/>
      <c r="F5" s="12"/>
      <c r="G5" s="12"/>
      <c r="H5" s="12"/>
      <c r="I5" s="12"/>
      <c r="J5" s="12"/>
      <c r="K5" s="12"/>
    </row>
    <row r="6" spans="2:21" ht="13.9" x14ac:dyDescent="0.25">
      <c r="C6" s="12"/>
      <c r="D6" s="12"/>
      <c r="E6" s="12"/>
      <c r="F6" s="12"/>
      <c r="G6" s="12"/>
      <c r="H6" s="12"/>
      <c r="I6" s="12"/>
      <c r="J6" s="12"/>
      <c r="K6" s="12"/>
    </row>
    <row r="7" spans="2:21" ht="13.9" x14ac:dyDescent="0.25">
      <c r="C7" s="105"/>
      <c r="D7" s="105" t="s">
        <v>203</v>
      </c>
      <c r="E7" s="105" t="s">
        <v>204</v>
      </c>
      <c r="F7" s="105" t="s">
        <v>205</v>
      </c>
      <c r="G7" s="105" t="s">
        <v>206</v>
      </c>
      <c r="H7" s="105" t="s">
        <v>207</v>
      </c>
      <c r="I7" s="105" t="s">
        <v>208</v>
      </c>
      <c r="J7" s="105" t="s">
        <v>209</v>
      </c>
      <c r="K7" s="105" t="s">
        <v>210</v>
      </c>
      <c r="L7" s="105" t="s">
        <v>211</v>
      </c>
      <c r="M7" s="105" t="s">
        <v>141</v>
      </c>
      <c r="P7" s="104"/>
      <c r="Q7" s="1" t="s">
        <v>88</v>
      </c>
      <c r="T7" s="1" t="s">
        <v>212</v>
      </c>
      <c r="U7" s="33"/>
    </row>
    <row r="8" spans="2:21" ht="13.9" x14ac:dyDescent="0.25">
      <c r="C8" s="19" t="s">
        <v>213</v>
      </c>
      <c r="D8" s="54"/>
      <c r="E8" s="54"/>
      <c r="F8" s="54"/>
      <c r="G8" s="54"/>
      <c r="H8" s="54"/>
      <c r="I8" s="54"/>
      <c r="J8" s="54"/>
      <c r="K8" s="54"/>
      <c r="L8" s="54"/>
      <c r="M8" s="44">
        <f>SUM(D8:L8)</f>
        <v>0</v>
      </c>
      <c r="P8" s="103"/>
      <c r="Q8" s="1" t="s">
        <v>90</v>
      </c>
    </row>
    <row r="9" spans="2:21" ht="13.9" x14ac:dyDescent="0.25">
      <c r="C9" s="19" t="s">
        <v>214</v>
      </c>
      <c r="D9" s="54"/>
      <c r="E9" s="54"/>
      <c r="F9" s="54"/>
      <c r="G9" s="54"/>
      <c r="H9" s="54"/>
      <c r="I9" s="54"/>
      <c r="J9" s="54"/>
      <c r="K9" s="54"/>
      <c r="L9" s="54"/>
      <c r="M9" s="44">
        <f t="shared" ref="M9:M14" si="0">SUM(D9:L9)</f>
        <v>0</v>
      </c>
    </row>
    <row r="10" spans="2:21" ht="12.6" customHeight="1" x14ac:dyDescent="0.25">
      <c r="C10" s="19" t="s">
        <v>215</v>
      </c>
      <c r="D10" s="52" t="e">
        <f>D14/D8</f>
        <v>#DIV/0!</v>
      </c>
      <c r="E10" s="52" t="e">
        <f t="shared" ref="E10:L10" si="1">E14/E8</f>
        <v>#DIV/0!</v>
      </c>
      <c r="F10" s="52" t="e">
        <f t="shared" si="1"/>
        <v>#DIV/0!</v>
      </c>
      <c r="G10" s="52" t="e">
        <f t="shared" si="1"/>
        <v>#DIV/0!</v>
      </c>
      <c r="H10" s="52" t="e">
        <f t="shared" si="1"/>
        <v>#DIV/0!</v>
      </c>
      <c r="I10" s="52" t="e">
        <f t="shared" si="1"/>
        <v>#DIV/0!</v>
      </c>
      <c r="J10" s="52" t="e">
        <f t="shared" si="1"/>
        <v>#DIV/0!</v>
      </c>
      <c r="K10" s="52" t="e">
        <f t="shared" si="1"/>
        <v>#DIV/0!</v>
      </c>
      <c r="L10" s="52" t="e">
        <f t="shared" si="1"/>
        <v>#DIV/0!</v>
      </c>
      <c r="M10" s="53" t="e">
        <f t="shared" si="0"/>
        <v>#DIV/0!</v>
      </c>
    </row>
    <row r="11" spans="2:21" ht="13.9" x14ac:dyDescent="0.25">
      <c r="C11" s="19" t="s">
        <v>216</v>
      </c>
      <c r="D11" s="54"/>
      <c r="E11" s="54"/>
      <c r="F11" s="54"/>
      <c r="G11" s="54"/>
      <c r="H11" s="54"/>
      <c r="I11" s="54"/>
      <c r="J11" s="54"/>
      <c r="K11" s="54"/>
      <c r="L11" s="54"/>
      <c r="M11" s="44">
        <f t="shared" si="0"/>
        <v>0</v>
      </c>
    </row>
    <row r="12" spans="2:21" ht="14.45" thickBot="1" x14ac:dyDescent="0.3">
      <c r="C12" s="51" t="s">
        <v>217</v>
      </c>
      <c r="D12" s="55"/>
      <c r="E12" s="55"/>
      <c r="F12" s="55"/>
      <c r="G12" s="55"/>
      <c r="H12" s="55"/>
      <c r="I12" s="55"/>
      <c r="J12" s="55"/>
      <c r="K12" s="55"/>
      <c r="L12" s="55"/>
      <c r="M12" s="56">
        <f t="shared" si="0"/>
        <v>0</v>
      </c>
    </row>
    <row r="13" spans="2:21" ht="13.9" x14ac:dyDescent="0.25">
      <c r="C13" s="50" t="s">
        <v>218</v>
      </c>
      <c r="D13" s="57">
        <f t="shared" ref="D13:L13" si="2">D12+D11</f>
        <v>0</v>
      </c>
      <c r="E13" s="57">
        <f t="shared" si="2"/>
        <v>0</v>
      </c>
      <c r="F13" s="57">
        <f t="shared" si="2"/>
        <v>0</v>
      </c>
      <c r="G13" s="57">
        <f t="shared" si="2"/>
        <v>0</v>
      </c>
      <c r="H13" s="57">
        <f t="shared" si="2"/>
        <v>0</v>
      </c>
      <c r="I13" s="57">
        <f t="shared" si="2"/>
        <v>0</v>
      </c>
      <c r="J13" s="57">
        <f t="shared" si="2"/>
        <v>0</v>
      </c>
      <c r="K13" s="57">
        <f t="shared" si="2"/>
        <v>0</v>
      </c>
      <c r="L13" s="57">
        <f t="shared" si="2"/>
        <v>0</v>
      </c>
      <c r="M13" s="58">
        <f t="shared" si="0"/>
        <v>0</v>
      </c>
    </row>
    <row r="14" spans="2:21" ht="13.9" x14ac:dyDescent="0.25">
      <c r="C14" s="10" t="s">
        <v>219</v>
      </c>
      <c r="D14" s="54"/>
      <c r="E14" s="54"/>
      <c r="F14" s="54"/>
      <c r="G14" s="54"/>
      <c r="H14" s="54"/>
      <c r="I14" s="54"/>
      <c r="J14" s="54"/>
      <c r="K14" s="54"/>
      <c r="L14" s="54"/>
      <c r="M14" s="44">
        <f t="shared" si="0"/>
        <v>0</v>
      </c>
    </row>
    <row r="15" spans="2:21" ht="13.9" x14ac:dyDescent="0.25">
      <c r="C15" s="12"/>
      <c r="D15" s="12"/>
      <c r="E15" s="12"/>
      <c r="F15" s="12"/>
      <c r="G15" s="12"/>
      <c r="H15" s="12"/>
      <c r="I15" s="12"/>
      <c r="J15" s="12"/>
      <c r="K15" s="12"/>
    </row>
    <row r="16" spans="2:21" ht="13.9" x14ac:dyDescent="0.25">
      <c r="C16" s="1" t="s">
        <v>26</v>
      </c>
      <c r="D16" s="12"/>
      <c r="E16" s="12"/>
      <c r="F16" s="12"/>
      <c r="G16" s="12"/>
      <c r="H16" s="12"/>
      <c r="I16" s="12"/>
      <c r="J16" s="12"/>
      <c r="K16" s="12"/>
    </row>
    <row r="17" spans="3:24" ht="13.9" outlineLevel="1" x14ac:dyDescent="0.25">
      <c r="D17" s="12"/>
      <c r="E17" s="12"/>
      <c r="F17" s="12"/>
      <c r="G17" s="12"/>
      <c r="H17" s="12"/>
      <c r="I17" s="12"/>
      <c r="J17" s="12"/>
      <c r="K17" s="12"/>
    </row>
    <row r="18" spans="3:24" ht="13.9" outlineLevel="1" x14ac:dyDescent="0.25">
      <c r="C18" s="105"/>
      <c r="D18" s="105" t="s">
        <v>220</v>
      </c>
      <c r="E18" s="105" t="s">
        <v>221</v>
      </c>
      <c r="F18" s="105" t="s">
        <v>222</v>
      </c>
      <c r="G18" s="105" t="s">
        <v>223</v>
      </c>
      <c r="H18" s="105" t="s">
        <v>224</v>
      </c>
      <c r="I18" s="105" t="s">
        <v>225</v>
      </c>
      <c r="J18" s="105" t="s">
        <v>226</v>
      </c>
      <c r="K18" s="105" t="s">
        <v>227</v>
      </c>
      <c r="L18" s="105" t="s">
        <v>228</v>
      </c>
      <c r="M18" s="105" t="s">
        <v>141</v>
      </c>
      <c r="V18" s="34"/>
    </row>
    <row r="19" spans="3:24" ht="13.9" outlineLevel="1" x14ac:dyDescent="0.25">
      <c r="C19" s="19" t="s">
        <v>213</v>
      </c>
      <c r="D19" s="54">
        <v>218</v>
      </c>
      <c r="E19" s="54">
        <v>1911</v>
      </c>
      <c r="F19" s="54">
        <v>4011</v>
      </c>
      <c r="G19" s="54">
        <v>607</v>
      </c>
      <c r="H19" s="54">
        <v>259</v>
      </c>
      <c r="I19" s="54">
        <v>94</v>
      </c>
      <c r="J19" s="54">
        <v>470</v>
      </c>
      <c r="K19" s="54">
        <v>401</v>
      </c>
      <c r="L19" s="54">
        <v>801</v>
      </c>
      <c r="M19" s="44">
        <f>SUM(D19:L19)</f>
        <v>8772</v>
      </c>
    </row>
    <row r="20" spans="3:24" ht="13.9" outlineLevel="1" x14ac:dyDescent="0.25">
      <c r="C20" s="19" t="s">
        <v>214</v>
      </c>
      <c r="D20" s="54"/>
      <c r="E20" s="54"/>
      <c r="F20" s="54"/>
      <c r="G20" s="54"/>
      <c r="H20" s="54"/>
      <c r="I20" s="54"/>
      <c r="J20" s="54"/>
      <c r="K20" s="54"/>
      <c r="L20" s="54"/>
      <c r="M20" s="44">
        <f t="shared" ref="M20:M25" si="3">SUM(D20:L20)</f>
        <v>0</v>
      </c>
    </row>
    <row r="21" spans="3:24" ht="13.9" outlineLevel="1" x14ac:dyDescent="0.25">
      <c r="C21" s="19" t="s">
        <v>215</v>
      </c>
      <c r="D21" s="137">
        <f>D25/D19</f>
        <v>17.220183486238533</v>
      </c>
      <c r="E21" s="52">
        <f t="shared" ref="E21:L21" si="4">E25/E19</f>
        <v>1.5389848246991105</v>
      </c>
      <c r="F21" s="52">
        <f t="shared" si="4"/>
        <v>0.73323360757915734</v>
      </c>
      <c r="G21" s="52">
        <f t="shared" si="4"/>
        <v>3.8500823723228996</v>
      </c>
      <c r="H21" s="52">
        <f t="shared" si="4"/>
        <v>5.3243243243243246</v>
      </c>
      <c r="I21" s="52">
        <f t="shared" si="4"/>
        <v>5.5957446808510642</v>
      </c>
      <c r="J21" s="52">
        <f t="shared" si="4"/>
        <v>0.31914893617021278</v>
      </c>
      <c r="K21" s="52">
        <f t="shared" si="4"/>
        <v>0.42394014962593518</v>
      </c>
      <c r="L21" s="52">
        <f t="shared" si="4"/>
        <v>0.16729088639200998</v>
      </c>
      <c r="M21" s="53">
        <f t="shared" si="3"/>
        <v>35.172933268203245</v>
      </c>
    </row>
    <row r="22" spans="3:24" ht="13.9" outlineLevel="1" x14ac:dyDescent="0.25">
      <c r="C22" s="19" t="s">
        <v>216</v>
      </c>
      <c r="D22" s="54">
        <v>1053</v>
      </c>
      <c r="E22" s="54">
        <v>628</v>
      </c>
      <c r="F22" s="54">
        <v>706</v>
      </c>
      <c r="G22" s="54">
        <v>495</v>
      </c>
      <c r="H22" s="54">
        <v>391</v>
      </c>
      <c r="I22" s="54">
        <v>138</v>
      </c>
      <c r="J22" s="54">
        <v>29</v>
      </c>
      <c r="K22" s="54">
        <v>23</v>
      </c>
      <c r="L22" s="54">
        <v>22</v>
      </c>
      <c r="M22" s="44">
        <f t="shared" si="3"/>
        <v>3485</v>
      </c>
    </row>
    <row r="23" spans="3:24" ht="14.45" outlineLevel="1" thickBot="1" x14ac:dyDescent="0.3">
      <c r="C23" s="51" t="s">
        <v>217</v>
      </c>
      <c r="D23" s="55">
        <v>182</v>
      </c>
      <c r="E23" s="55">
        <v>341</v>
      </c>
      <c r="F23" s="55">
        <v>261</v>
      </c>
      <c r="G23" s="55">
        <v>273</v>
      </c>
      <c r="H23" s="55">
        <v>63</v>
      </c>
      <c r="I23" s="55">
        <v>35</v>
      </c>
      <c r="J23" s="55">
        <v>21</v>
      </c>
      <c r="K23" s="55">
        <v>33</v>
      </c>
      <c r="L23" s="55">
        <v>22</v>
      </c>
      <c r="M23" s="56">
        <f t="shared" si="3"/>
        <v>1231</v>
      </c>
    </row>
    <row r="24" spans="3:24" ht="13.9" outlineLevel="1" x14ac:dyDescent="0.25">
      <c r="C24" s="50" t="s">
        <v>218</v>
      </c>
      <c r="D24" s="57">
        <f t="shared" ref="D24:L24" si="5">D23+D22</f>
        <v>1235</v>
      </c>
      <c r="E24" s="57">
        <f t="shared" si="5"/>
        <v>969</v>
      </c>
      <c r="F24" s="57">
        <f t="shared" si="5"/>
        <v>967</v>
      </c>
      <c r="G24" s="57">
        <f t="shared" si="5"/>
        <v>768</v>
      </c>
      <c r="H24" s="57">
        <f t="shared" si="5"/>
        <v>454</v>
      </c>
      <c r="I24" s="57">
        <f t="shared" si="5"/>
        <v>173</v>
      </c>
      <c r="J24" s="57">
        <f t="shared" si="5"/>
        <v>50</v>
      </c>
      <c r="K24" s="57">
        <f t="shared" si="5"/>
        <v>56</v>
      </c>
      <c r="L24" s="57">
        <f t="shared" si="5"/>
        <v>44</v>
      </c>
      <c r="M24" s="58">
        <f t="shared" si="3"/>
        <v>4716</v>
      </c>
    </row>
    <row r="25" spans="3:24" ht="13.9" outlineLevel="1" x14ac:dyDescent="0.25">
      <c r="C25" s="10" t="s">
        <v>219</v>
      </c>
      <c r="D25" s="54">
        <v>3754</v>
      </c>
      <c r="E25" s="54">
        <v>2941</v>
      </c>
      <c r="F25" s="54">
        <v>2941</v>
      </c>
      <c r="G25" s="54">
        <v>2337</v>
      </c>
      <c r="H25" s="54">
        <v>1379</v>
      </c>
      <c r="I25" s="54">
        <v>526</v>
      </c>
      <c r="J25" s="54">
        <v>150</v>
      </c>
      <c r="K25" s="54">
        <v>170</v>
      </c>
      <c r="L25" s="54">
        <v>134</v>
      </c>
      <c r="M25" s="44">
        <f t="shared" si="3"/>
        <v>14332</v>
      </c>
    </row>
    <row r="26" spans="3:24" ht="13.9" outlineLevel="1" x14ac:dyDescent="0.25">
      <c r="D26" s="12"/>
      <c r="E26" s="12"/>
      <c r="F26" s="12"/>
      <c r="G26" s="12"/>
      <c r="H26" s="12"/>
      <c r="I26" s="12"/>
      <c r="J26" s="12"/>
      <c r="K26" s="12"/>
    </row>
    <row r="27" spans="3:24" ht="13.9" outlineLevel="1" x14ac:dyDescent="0.25">
      <c r="C27" s="9" t="s">
        <v>40</v>
      </c>
      <c r="D27" s="35" t="s">
        <v>229</v>
      </c>
      <c r="E27" s="135" t="s">
        <v>230</v>
      </c>
      <c r="F27" s="12"/>
      <c r="G27" s="12"/>
      <c r="H27" s="12"/>
      <c r="I27" s="12"/>
      <c r="J27" s="12"/>
      <c r="K27" s="12"/>
    </row>
    <row r="28" spans="3:24" ht="13.9" x14ac:dyDescent="0.25">
      <c r="C28" s="12"/>
      <c r="D28" s="12"/>
      <c r="E28" s="12"/>
      <c r="F28" s="12"/>
      <c r="G28" s="12"/>
      <c r="H28" s="12"/>
      <c r="I28" s="12"/>
      <c r="J28" s="12"/>
      <c r="K28" s="12"/>
    </row>
    <row r="29" spans="3:24" ht="18" x14ac:dyDescent="0.25">
      <c r="C29" s="4" t="s">
        <v>231</v>
      </c>
    </row>
    <row r="31" spans="3:24" ht="13.9" x14ac:dyDescent="0.25">
      <c r="C31" s="106" t="s">
        <v>232</v>
      </c>
      <c r="D31" s="106" t="s">
        <v>233</v>
      </c>
      <c r="E31" s="106" t="s">
        <v>234</v>
      </c>
      <c r="F31" s="106" t="s">
        <v>235</v>
      </c>
      <c r="G31" s="106" t="s">
        <v>236</v>
      </c>
      <c r="H31" s="106" t="s">
        <v>237</v>
      </c>
      <c r="I31" s="106" t="s">
        <v>238</v>
      </c>
      <c r="J31" s="106" t="s">
        <v>239</v>
      </c>
      <c r="K31" s="106" t="s">
        <v>240</v>
      </c>
      <c r="M31" s="35" t="s">
        <v>241</v>
      </c>
      <c r="V31" s="21"/>
      <c r="X31" s="21"/>
    </row>
    <row r="32" spans="3:24" ht="13.9" x14ac:dyDescent="0.25">
      <c r="C32" s="11" t="s">
        <v>242</v>
      </c>
      <c r="D32" s="41"/>
      <c r="E32" s="60" t="e">
        <f>D32/$D$39</f>
        <v>#DIV/0!</v>
      </c>
      <c r="F32" s="41"/>
      <c r="G32" s="60" t="e">
        <f>F32/$F$39</f>
        <v>#DIV/0!</v>
      </c>
      <c r="H32" s="41" t="e">
        <f>F32/D32</f>
        <v>#DIV/0!</v>
      </c>
      <c r="I32" s="41"/>
      <c r="J32" s="41"/>
      <c r="K32" s="41"/>
    </row>
    <row r="33" spans="3:15" ht="13.9" x14ac:dyDescent="0.25">
      <c r="C33" s="11" t="s">
        <v>243</v>
      </c>
      <c r="D33" s="41"/>
      <c r="E33" s="60" t="e">
        <f t="shared" ref="E33:E38" si="6">D33/$D$39</f>
        <v>#DIV/0!</v>
      </c>
      <c r="F33" s="41"/>
      <c r="G33" s="60" t="e">
        <f t="shared" ref="G33:G38" si="7">F33/$F$39</f>
        <v>#DIV/0!</v>
      </c>
      <c r="H33" s="41" t="e">
        <f t="shared" ref="H33:H38" si="8">F33/D33</f>
        <v>#DIV/0!</v>
      </c>
      <c r="I33" s="41"/>
      <c r="J33" s="41"/>
      <c r="K33" s="41"/>
    </row>
    <row r="34" spans="3:15" ht="13.9" x14ac:dyDescent="0.25">
      <c r="C34" s="11"/>
      <c r="D34" s="41"/>
      <c r="E34" s="60" t="e">
        <f t="shared" si="6"/>
        <v>#DIV/0!</v>
      </c>
      <c r="F34" s="41"/>
      <c r="G34" s="60" t="e">
        <f t="shared" si="7"/>
        <v>#DIV/0!</v>
      </c>
      <c r="H34" s="41" t="e">
        <f t="shared" si="8"/>
        <v>#DIV/0!</v>
      </c>
      <c r="I34" s="41"/>
      <c r="J34" s="41"/>
      <c r="K34" s="41"/>
    </row>
    <row r="35" spans="3:15" ht="13.9" x14ac:dyDescent="0.25">
      <c r="C35" s="11"/>
      <c r="D35" s="41"/>
      <c r="E35" s="60" t="e">
        <f t="shared" si="6"/>
        <v>#DIV/0!</v>
      </c>
      <c r="F35" s="41"/>
      <c r="G35" s="60" t="e">
        <f t="shared" si="7"/>
        <v>#DIV/0!</v>
      </c>
      <c r="H35" s="41" t="e">
        <f t="shared" si="8"/>
        <v>#DIV/0!</v>
      </c>
      <c r="I35" s="41"/>
      <c r="J35" s="41"/>
      <c r="K35" s="41"/>
    </row>
    <row r="36" spans="3:15" ht="13.9" x14ac:dyDescent="0.25">
      <c r="C36" s="11"/>
      <c r="D36" s="41"/>
      <c r="E36" s="60" t="e">
        <f t="shared" si="6"/>
        <v>#DIV/0!</v>
      </c>
      <c r="F36" s="41"/>
      <c r="G36" s="60" t="e">
        <f t="shared" si="7"/>
        <v>#DIV/0!</v>
      </c>
      <c r="H36" s="41" t="e">
        <f t="shared" si="8"/>
        <v>#DIV/0!</v>
      </c>
      <c r="I36" s="41"/>
      <c r="J36" s="41"/>
      <c r="K36" s="41"/>
    </row>
    <row r="37" spans="3:15" ht="13.9" x14ac:dyDescent="0.25">
      <c r="C37" s="11"/>
      <c r="D37" s="41"/>
      <c r="E37" s="60" t="e">
        <f t="shared" si="6"/>
        <v>#DIV/0!</v>
      </c>
      <c r="F37" s="41"/>
      <c r="G37" s="60" t="e">
        <f t="shared" si="7"/>
        <v>#DIV/0!</v>
      </c>
      <c r="H37" s="41" t="e">
        <f t="shared" si="8"/>
        <v>#DIV/0!</v>
      </c>
      <c r="I37" s="41"/>
      <c r="J37" s="41"/>
      <c r="K37" s="41"/>
    </row>
    <row r="38" spans="3:15" ht="13.9" x14ac:dyDescent="0.25">
      <c r="C38" s="11"/>
      <c r="D38" s="41"/>
      <c r="E38" s="60" t="e">
        <f t="shared" si="6"/>
        <v>#DIV/0!</v>
      </c>
      <c r="F38" s="41"/>
      <c r="G38" s="60" t="e">
        <f t="shared" si="7"/>
        <v>#DIV/0!</v>
      </c>
      <c r="H38" s="41" t="e">
        <f t="shared" si="8"/>
        <v>#DIV/0!</v>
      </c>
      <c r="I38" s="41"/>
      <c r="J38" s="41"/>
      <c r="K38" s="41"/>
    </row>
    <row r="39" spans="3:15" ht="13.9" x14ac:dyDescent="0.25">
      <c r="C39" s="20" t="s">
        <v>141</v>
      </c>
      <c r="D39" s="44">
        <f>SUM(D32:D38)</f>
        <v>0</v>
      </c>
      <c r="E39" s="61" t="e">
        <f t="shared" ref="E39:K39" si="9">SUM(E32:E38)</f>
        <v>#DIV/0!</v>
      </c>
      <c r="F39" s="44">
        <f t="shared" si="9"/>
        <v>0</v>
      </c>
      <c r="G39" s="61" t="e">
        <f t="shared" si="9"/>
        <v>#DIV/0!</v>
      </c>
      <c r="H39" s="44" t="e">
        <f t="shared" si="9"/>
        <v>#DIV/0!</v>
      </c>
      <c r="I39" s="44"/>
      <c r="J39" s="44"/>
      <c r="K39" s="44">
        <f t="shared" si="9"/>
        <v>0</v>
      </c>
    </row>
    <row r="41" spans="3:15" ht="13.9" x14ac:dyDescent="0.25">
      <c r="C41" s="1" t="s">
        <v>26</v>
      </c>
    </row>
    <row r="42" spans="3:15" ht="13.9" outlineLevel="1" x14ac:dyDescent="0.25"/>
    <row r="43" spans="3:15" ht="13.9" outlineLevel="1" x14ac:dyDescent="0.25">
      <c r="C43" s="106" t="s">
        <v>232</v>
      </c>
      <c r="D43" s="106" t="s">
        <v>233</v>
      </c>
      <c r="E43" s="106" t="s">
        <v>234</v>
      </c>
      <c r="F43" s="106" t="s">
        <v>235</v>
      </c>
      <c r="G43" s="106" t="s">
        <v>236</v>
      </c>
      <c r="H43" s="106" t="s">
        <v>237</v>
      </c>
      <c r="I43" s="106" t="s">
        <v>238</v>
      </c>
      <c r="J43" s="106" t="s">
        <v>239</v>
      </c>
      <c r="K43" s="106" t="s">
        <v>240</v>
      </c>
      <c r="O43" s="34"/>
    </row>
    <row r="44" spans="3:15" ht="13.9" outlineLevel="1" x14ac:dyDescent="0.25">
      <c r="C44" s="11" t="s">
        <v>244</v>
      </c>
      <c r="D44" s="41">
        <v>10024538</v>
      </c>
      <c r="E44" s="60">
        <f>D44/$D$54</f>
        <v>0.29532770335700403</v>
      </c>
      <c r="F44" s="41">
        <v>441372000</v>
      </c>
      <c r="G44" s="60">
        <f>F44/$F$54</f>
        <v>7.1617873151735192E-2</v>
      </c>
      <c r="H44" s="41">
        <f>F44/D44</f>
        <v>44.029161244139132</v>
      </c>
      <c r="I44" s="41" t="s">
        <v>245</v>
      </c>
      <c r="J44" s="41"/>
      <c r="K44" s="41"/>
    </row>
    <row r="45" spans="3:15" ht="13.9" outlineLevel="1" x14ac:dyDescent="0.25">
      <c r="C45" s="11" t="s">
        <v>246</v>
      </c>
      <c r="D45" s="41">
        <v>5294885</v>
      </c>
      <c r="E45" s="60">
        <f t="shared" ref="E45:E53" si="10">D45/$D$54</f>
        <v>0.15598985475335125</v>
      </c>
      <c r="F45" s="41">
        <v>1995570000</v>
      </c>
      <c r="G45" s="60">
        <f t="shared" ref="G45:G53" si="11">F45/$F$54</f>
        <v>0.32380504228951584</v>
      </c>
      <c r="H45" s="41">
        <f t="shared" ref="H45:H53" si="12">F45/D45</f>
        <v>376.88637241413176</v>
      </c>
      <c r="I45" s="41" t="s">
        <v>247</v>
      </c>
      <c r="J45" s="41"/>
      <c r="K45" s="41"/>
    </row>
    <row r="46" spans="3:15" ht="13.9" outlineLevel="1" x14ac:dyDescent="0.25">
      <c r="C46" s="11" t="s">
        <v>248</v>
      </c>
      <c r="D46" s="41">
        <v>5057583</v>
      </c>
      <c r="E46" s="60">
        <f t="shared" si="10"/>
        <v>0.14899882387870908</v>
      </c>
      <c r="F46" s="41">
        <v>1419210000</v>
      </c>
      <c r="G46" s="60">
        <f t="shared" si="11"/>
        <v>0.23028375555240047</v>
      </c>
      <c r="H46" s="41">
        <f t="shared" si="12"/>
        <v>280.61032315238327</v>
      </c>
      <c r="I46" s="41" t="s">
        <v>249</v>
      </c>
      <c r="J46" s="41"/>
      <c r="K46" s="41"/>
    </row>
    <row r="47" spans="3:15" ht="13.9" outlineLevel="1" x14ac:dyDescent="0.25">
      <c r="C47" s="11" t="s">
        <v>250</v>
      </c>
      <c r="D47" s="41">
        <v>2816544</v>
      </c>
      <c r="E47" s="60">
        <f t="shared" si="10"/>
        <v>8.2976738770799169E-2</v>
      </c>
      <c r="F47" s="41">
        <v>468822000</v>
      </c>
      <c r="G47" s="60">
        <f t="shared" si="11"/>
        <v>7.6071963166541592E-2</v>
      </c>
      <c r="H47" s="41">
        <f t="shared" si="12"/>
        <v>166.45292954770102</v>
      </c>
      <c r="I47" s="41" t="s">
        <v>251</v>
      </c>
      <c r="J47" s="41"/>
      <c r="K47" s="41"/>
    </row>
    <row r="48" spans="3:15" ht="13.9" outlineLevel="1" x14ac:dyDescent="0.25">
      <c r="C48" s="11" t="s">
        <v>252</v>
      </c>
      <c r="D48" s="41">
        <v>2654728</v>
      </c>
      <c r="E48" s="60">
        <f t="shared" si="10"/>
        <v>7.8209561705240946E-2</v>
      </c>
      <c r="F48" s="41">
        <v>567530000</v>
      </c>
      <c r="G48" s="60">
        <f t="shared" si="11"/>
        <v>9.2088513883536505E-2</v>
      </c>
      <c r="H48" s="41">
        <f t="shared" si="12"/>
        <v>213.78084685135352</v>
      </c>
      <c r="I48" s="41" t="s">
        <v>247</v>
      </c>
      <c r="J48" s="41"/>
      <c r="K48" s="41"/>
    </row>
    <row r="49" spans="3:14" ht="13.9" outlineLevel="1" x14ac:dyDescent="0.25">
      <c r="C49" s="11" t="s">
        <v>253</v>
      </c>
      <c r="D49" s="41">
        <v>2450822</v>
      </c>
      <c r="E49" s="60">
        <f t="shared" si="10"/>
        <v>7.2202393027670633E-2</v>
      </c>
      <c r="F49" s="41">
        <v>88126000</v>
      </c>
      <c r="G49" s="60">
        <f t="shared" si="11"/>
        <v>1.4299494959738758E-2</v>
      </c>
      <c r="H49" s="41">
        <f t="shared" si="12"/>
        <v>35.957731732455478</v>
      </c>
      <c r="I49" s="41" t="s">
        <v>254</v>
      </c>
      <c r="J49" s="41"/>
      <c r="K49" s="41"/>
    </row>
    <row r="50" spans="3:14" ht="13.9" outlineLevel="1" x14ac:dyDescent="0.25">
      <c r="C50" s="11" t="s">
        <v>255</v>
      </c>
      <c r="D50" s="41">
        <v>2388183</v>
      </c>
      <c r="E50" s="60">
        <f t="shared" si="10"/>
        <v>7.0357018007836364E-2</v>
      </c>
      <c r="F50" s="41">
        <v>602938000</v>
      </c>
      <c r="G50" s="60">
        <f t="shared" si="11"/>
        <v>9.7833884347808445E-2</v>
      </c>
      <c r="H50" s="41">
        <f t="shared" si="12"/>
        <v>252.46725230017967</v>
      </c>
      <c r="I50" s="41" t="s">
        <v>249</v>
      </c>
      <c r="J50" s="41"/>
      <c r="K50" s="41"/>
    </row>
    <row r="51" spans="3:14" ht="13.9" outlineLevel="1" x14ac:dyDescent="0.25">
      <c r="C51" s="11" t="s">
        <v>256</v>
      </c>
      <c r="D51" s="41">
        <v>1554554</v>
      </c>
      <c r="E51" s="60">
        <f t="shared" si="10"/>
        <v>4.5797907351385579E-2</v>
      </c>
      <c r="F51" s="41">
        <v>58474000</v>
      </c>
      <c r="G51" s="60">
        <f t="shared" si="11"/>
        <v>9.4881041721599085E-3</v>
      </c>
      <c r="H51" s="41">
        <f t="shared" si="12"/>
        <v>37.614647030595272</v>
      </c>
      <c r="I51" s="41" t="s">
        <v>257</v>
      </c>
      <c r="J51" s="41"/>
      <c r="K51" s="41"/>
    </row>
    <row r="52" spans="3:14" ht="13.9" outlineLevel="1" x14ac:dyDescent="0.25">
      <c r="C52" s="11" t="s">
        <v>258</v>
      </c>
      <c r="D52" s="41">
        <v>979728</v>
      </c>
      <c r="E52" s="60">
        <f t="shared" si="10"/>
        <v>2.8863257354558469E-2</v>
      </c>
      <c r="F52" s="41">
        <v>270212000</v>
      </c>
      <c r="G52" s="60">
        <f t="shared" si="11"/>
        <v>4.3845120986552542E-2</v>
      </c>
      <c r="H52" s="41">
        <f t="shared" si="12"/>
        <v>275.80308003854128</v>
      </c>
      <c r="I52" s="41" t="s">
        <v>247</v>
      </c>
      <c r="J52" s="41"/>
      <c r="K52" s="41"/>
    </row>
    <row r="53" spans="3:14" outlineLevel="1" x14ac:dyDescent="0.25">
      <c r="C53" s="11" t="s">
        <v>259</v>
      </c>
      <c r="D53" s="41">
        <v>722213</v>
      </c>
      <c r="E53" s="60">
        <f t="shared" si="10"/>
        <v>2.1276741793444444E-2</v>
      </c>
      <c r="F53" s="41">
        <v>250621000</v>
      </c>
      <c r="G53" s="60">
        <f t="shared" si="11"/>
        <v>4.066624749001075E-2</v>
      </c>
      <c r="H53" s="41">
        <f t="shared" si="12"/>
        <v>347.01812346219191</v>
      </c>
      <c r="I53" s="41" t="s">
        <v>260</v>
      </c>
      <c r="J53" s="41"/>
      <c r="K53" s="41"/>
    </row>
    <row r="54" spans="3:14" outlineLevel="1" x14ac:dyDescent="0.25">
      <c r="C54" s="20" t="s">
        <v>141</v>
      </c>
      <c r="D54" s="44">
        <f>SUM(D44:D53)</f>
        <v>33943778</v>
      </c>
      <c r="E54" s="61">
        <f>SUM(E44:E53)</f>
        <v>0.99999999999999989</v>
      </c>
      <c r="F54" s="44">
        <f>SUM(F44:F53)</f>
        <v>6162875000</v>
      </c>
      <c r="G54" s="61">
        <f>SUM(G44:G53)</f>
        <v>1.0000000000000002</v>
      </c>
      <c r="H54" s="44">
        <f>SUM(H44:H53)</f>
        <v>2030.6204677736723</v>
      </c>
      <c r="I54" s="61"/>
      <c r="J54" s="44"/>
      <c r="K54" s="44">
        <f>SUM(K44:K53)</f>
        <v>0</v>
      </c>
    </row>
    <row r="55" spans="3:14" outlineLevel="1" x14ac:dyDescent="0.25">
      <c r="C55" s="21"/>
      <c r="D55" s="62"/>
      <c r="E55" s="63"/>
      <c r="F55" s="62"/>
      <c r="G55" s="63"/>
      <c r="H55" s="62"/>
      <c r="I55" s="63"/>
      <c r="J55" s="62"/>
      <c r="K55" s="62"/>
    </row>
    <row r="56" spans="3:14" outlineLevel="1" x14ac:dyDescent="0.25">
      <c r="C56" s="9" t="s">
        <v>40</v>
      </c>
      <c r="D56" s="1" t="s">
        <v>145</v>
      </c>
      <c r="E56" s="134" t="s">
        <v>261</v>
      </c>
      <c r="F56" s="62"/>
      <c r="G56" s="63"/>
      <c r="H56" s="62"/>
      <c r="I56" s="63"/>
      <c r="J56" s="62"/>
      <c r="K56" s="62"/>
    </row>
    <row r="58" spans="3:14" ht="18" x14ac:dyDescent="0.25">
      <c r="C58" s="4" t="s">
        <v>262</v>
      </c>
    </row>
    <row r="60" spans="3:14" x14ac:dyDescent="0.25">
      <c r="C60" s="106" t="s">
        <v>232</v>
      </c>
      <c r="D60" s="106" t="s">
        <v>233</v>
      </c>
      <c r="E60" s="106" t="s">
        <v>234</v>
      </c>
      <c r="F60" s="106" t="s">
        <v>235</v>
      </c>
      <c r="G60" s="106" t="s">
        <v>263</v>
      </c>
      <c r="H60" s="106" t="s">
        <v>237</v>
      </c>
      <c r="I60" s="106" t="s">
        <v>238</v>
      </c>
      <c r="J60" s="106" t="s">
        <v>239</v>
      </c>
      <c r="K60" s="106" t="s">
        <v>264</v>
      </c>
      <c r="L60" s="14"/>
      <c r="M60" s="35" t="s">
        <v>241</v>
      </c>
      <c r="N60" s="14"/>
    </row>
    <row r="61" spans="3:14" x14ac:dyDescent="0.25">
      <c r="C61" s="11" t="s">
        <v>242</v>
      </c>
      <c r="D61" s="41"/>
      <c r="E61" s="60" t="e">
        <f>D61/$D$68</f>
        <v>#DIV/0!</v>
      </c>
      <c r="F61" s="41"/>
      <c r="G61" s="60" t="e">
        <f>F61/$F$68</f>
        <v>#DIV/0!</v>
      </c>
      <c r="H61" s="41" t="e">
        <f>F61/D61</f>
        <v>#DIV/0!</v>
      </c>
      <c r="I61" s="41"/>
      <c r="J61" s="41"/>
      <c r="K61" s="41"/>
    </row>
    <row r="62" spans="3:14" x14ac:dyDescent="0.25">
      <c r="C62" s="11" t="s">
        <v>243</v>
      </c>
      <c r="D62" s="41"/>
      <c r="E62" s="60" t="e">
        <f t="shared" ref="E62:E67" si="13">D62/$D$68</f>
        <v>#DIV/0!</v>
      </c>
      <c r="F62" s="41"/>
      <c r="G62" s="60" t="e">
        <f t="shared" ref="G62:G67" si="14">F62/$F$68</f>
        <v>#DIV/0!</v>
      </c>
      <c r="H62" s="41" t="e">
        <f t="shared" ref="H62:H67" si="15">F62/D62</f>
        <v>#DIV/0!</v>
      </c>
      <c r="I62" s="41"/>
      <c r="J62" s="41"/>
      <c r="K62" s="41"/>
    </row>
    <row r="63" spans="3:14" x14ac:dyDescent="0.25">
      <c r="C63" s="11"/>
      <c r="D63" s="41"/>
      <c r="E63" s="60" t="e">
        <f t="shared" si="13"/>
        <v>#DIV/0!</v>
      </c>
      <c r="F63" s="41"/>
      <c r="G63" s="60" t="e">
        <f t="shared" si="14"/>
        <v>#DIV/0!</v>
      </c>
      <c r="H63" s="41" t="e">
        <f t="shared" si="15"/>
        <v>#DIV/0!</v>
      </c>
      <c r="I63" s="41"/>
      <c r="J63" s="41"/>
      <c r="K63" s="41"/>
    </row>
    <row r="64" spans="3:14" x14ac:dyDescent="0.25">
      <c r="C64" s="11"/>
      <c r="D64" s="41"/>
      <c r="E64" s="60" t="e">
        <f t="shared" si="13"/>
        <v>#DIV/0!</v>
      </c>
      <c r="F64" s="41"/>
      <c r="G64" s="60" t="e">
        <f t="shared" si="14"/>
        <v>#DIV/0!</v>
      </c>
      <c r="H64" s="41" t="e">
        <f t="shared" si="15"/>
        <v>#DIV/0!</v>
      </c>
      <c r="I64" s="41"/>
      <c r="J64" s="41"/>
      <c r="K64" s="41"/>
    </row>
    <row r="65" spans="3:15" x14ac:dyDescent="0.25">
      <c r="C65" s="11"/>
      <c r="D65" s="41"/>
      <c r="E65" s="60" t="e">
        <f t="shared" si="13"/>
        <v>#DIV/0!</v>
      </c>
      <c r="F65" s="41"/>
      <c r="G65" s="60" t="e">
        <f t="shared" si="14"/>
        <v>#DIV/0!</v>
      </c>
      <c r="H65" s="41" t="e">
        <f t="shared" si="15"/>
        <v>#DIV/0!</v>
      </c>
      <c r="I65" s="41"/>
      <c r="J65" s="41"/>
      <c r="K65" s="41"/>
    </row>
    <row r="66" spans="3:15" x14ac:dyDescent="0.25">
      <c r="C66" s="11"/>
      <c r="D66" s="41"/>
      <c r="E66" s="60" t="e">
        <f t="shared" si="13"/>
        <v>#DIV/0!</v>
      </c>
      <c r="F66" s="41"/>
      <c r="G66" s="60" t="e">
        <f t="shared" si="14"/>
        <v>#DIV/0!</v>
      </c>
      <c r="H66" s="41" t="e">
        <f t="shared" si="15"/>
        <v>#DIV/0!</v>
      </c>
      <c r="I66" s="41"/>
      <c r="J66" s="41"/>
      <c r="K66" s="41"/>
    </row>
    <row r="67" spans="3:15" x14ac:dyDescent="0.25">
      <c r="C67" s="11"/>
      <c r="D67" s="41"/>
      <c r="E67" s="60" t="e">
        <f t="shared" si="13"/>
        <v>#DIV/0!</v>
      </c>
      <c r="F67" s="41"/>
      <c r="G67" s="60" t="e">
        <f t="shared" si="14"/>
        <v>#DIV/0!</v>
      </c>
      <c r="H67" s="41" t="e">
        <f t="shared" si="15"/>
        <v>#DIV/0!</v>
      </c>
      <c r="I67" s="41"/>
      <c r="J67" s="41"/>
      <c r="K67" s="41"/>
    </row>
    <row r="68" spans="3:15" x14ac:dyDescent="0.25">
      <c r="C68" s="20" t="s">
        <v>141</v>
      </c>
      <c r="D68" s="44">
        <f>SUM(D61:D67)</f>
        <v>0</v>
      </c>
      <c r="E68" s="61" t="e">
        <f t="shared" ref="E68:H68" si="16">SUM(E61:E67)</f>
        <v>#DIV/0!</v>
      </c>
      <c r="F68" s="44">
        <f t="shared" si="16"/>
        <v>0</v>
      </c>
      <c r="G68" s="61" t="e">
        <f t="shared" si="16"/>
        <v>#DIV/0!</v>
      </c>
      <c r="H68" s="44" t="e">
        <f t="shared" si="16"/>
        <v>#DIV/0!</v>
      </c>
      <c r="I68" s="44"/>
      <c r="J68" s="44"/>
      <c r="K68" s="44">
        <f t="shared" ref="K68" si="17">SUM(K61:K67)</f>
        <v>0</v>
      </c>
    </row>
    <row r="69" spans="3:15" x14ac:dyDescent="0.25">
      <c r="C69" s="21"/>
      <c r="D69" s="62"/>
      <c r="E69" s="63"/>
      <c r="F69" s="62"/>
      <c r="G69" s="63"/>
      <c r="H69" s="62"/>
      <c r="I69" s="62"/>
      <c r="J69" s="62"/>
      <c r="K69" s="62"/>
    </row>
    <row r="70" spans="3:15" x14ac:dyDescent="0.25">
      <c r="C70" s="1" t="s">
        <v>26</v>
      </c>
      <c r="D70" s="62"/>
      <c r="E70" s="63"/>
      <c r="F70" s="62"/>
      <c r="G70" s="63"/>
      <c r="H70" s="62"/>
      <c r="I70" s="62"/>
      <c r="J70" s="62"/>
      <c r="K70" s="62"/>
    </row>
    <row r="71" spans="3:15" outlineLevel="1" x14ac:dyDescent="0.25">
      <c r="D71" s="62"/>
      <c r="E71" s="63"/>
      <c r="F71" s="62"/>
      <c r="G71" s="63"/>
      <c r="H71" s="62"/>
      <c r="I71" s="62"/>
      <c r="J71" s="62"/>
      <c r="K71" s="62"/>
    </row>
    <row r="72" spans="3:15" outlineLevel="1" x14ac:dyDescent="0.25">
      <c r="C72" s="106" t="s">
        <v>232</v>
      </c>
      <c r="D72" s="106" t="s">
        <v>233</v>
      </c>
      <c r="E72" s="106" t="s">
        <v>234</v>
      </c>
      <c r="F72" s="106" t="s">
        <v>235</v>
      </c>
      <c r="G72" s="106" t="s">
        <v>236</v>
      </c>
      <c r="H72" s="106" t="s">
        <v>237</v>
      </c>
      <c r="I72" s="106" t="s">
        <v>238</v>
      </c>
      <c r="J72" s="106" t="s">
        <v>239</v>
      </c>
      <c r="K72" s="106" t="s">
        <v>240</v>
      </c>
      <c r="O72" s="34"/>
    </row>
    <row r="73" spans="3:15" outlineLevel="1" x14ac:dyDescent="0.25">
      <c r="C73" s="11" t="s">
        <v>265</v>
      </c>
      <c r="D73" s="41">
        <v>13514840</v>
      </c>
      <c r="E73" s="60">
        <f>D73/$D$83</f>
        <v>0.28956485675025878</v>
      </c>
      <c r="F73" s="41">
        <v>11957400</v>
      </c>
      <c r="G73" s="60">
        <f>F73/$F$83</f>
        <v>3.4071930828515187E-2</v>
      </c>
      <c r="H73" s="41">
        <f>F73/D73</f>
        <v>0.88476075188459502</v>
      </c>
      <c r="I73" s="41" t="s">
        <v>266</v>
      </c>
      <c r="J73" s="41"/>
      <c r="K73" s="41"/>
    </row>
    <row r="74" spans="3:15" outlineLevel="1" x14ac:dyDescent="0.25">
      <c r="C74" s="11" t="s">
        <v>267</v>
      </c>
      <c r="D74" s="41">
        <v>12771227</v>
      </c>
      <c r="E74" s="60">
        <f t="shared" ref="E74:E82" si="18">D74/$D$83</f>
        <v>0.27363243048234664</v>
      </c>
      <c r="F74" s="41">
        <v>174757910</v>
      </c>
      <c r="G74" s="60">
        <f t="shared" ref="G74:G82" si="19">F74/$F$83</f>
        <v>0.49796271942528331</v>
      </c>
      <c r="H74" s="41">
        <f t="shared" ref="H74:H82" si="20">F74/D74</f>
        <v>13.683721227412214</v>
      </c>
      <c r="I74" s="41" t="s">
        <v>266</v>
      </c>
      <c r="J74" s="41"/>
      <c r="K74" s="41"/>
    </row>
    <row r="75" spans="3:15" outlineLevel="1" x14ac:dyDescent="0.25">
      <c r="C75" s="11" t="s">
        <v>268</v>
      </c>
      <c r="D75" s="41">
        <v>6081021</v>
      </c>
      <c r="E75" s="60">
        <f t="shared" si="18"/>
        <v>0.13029010885517814</v>
      </c>
      <c r="F75" s="41">
        <v>1203360</v>
      </c>
      <c r="G75" s="60">
        <f t="shared" si="19"/>
        <v>3.4289058392127079E-3</v>
      </c>
      <c r="H75" s="41">
        <f t="shared" si="20"/>
        <v>0.19788782179834605</v>
      </c>
      <c r="I75" s="41" t="s">
        <v>247</v>
      </c>
      <c r="J75" s="41"/>
      <c r="K75" s="41"/>
    </row>
    <row r="76" spans="3:15" outlineLevel="1" x14ac:dyDescent="0.25">
      <c r="C76" s="11" t="s">
        <v>269</v>
      </c>
      <c r="D76" s="41">
        <v>2895589</v>
      </c>
      <c r="E76" s="60">
        <f t="shared" si="18"/>
        <v>6.2040010388034569E-2</v>
      </c>
      <c r="F76" s="41">
        <v>1823970</v>
      </c>
      <c r="G76" s="60">
        <f t="shared" si="19"/>
        <v>5.1972987165509934E-3</v>
      </c>
      <c r="H76" s="41">
        <f t="shared" si="20"/>
        <v>0.62991329225245707</v>
      </c>
      <c r="I76" s="41" t="s">
        <v>270</v>
      </c>
      <c r="J76" s="41"/>
      <c r="K76" s="41"/>
    </row>
    <row r="77" spans="3:15" outlineLevel="1" x14ac:dyDescent="0.25">
      <c r="C77" s="11" t="s">
        <v>271</v>
      </c>
      <c r="D77" s="41">
        <v>2255105</v>
      </c>
      <c r="E77" s="60">
        <f t="shared" si="18"/>
        <v>4.8317194749016072E-2</v>
      </c>
      <c r="F77" s="41">
        <v>134951030</v>
      </c>
      <c r="G77" s="60">
        <f t="shared" si="19"/>
        <v>0.38453528019443006</v>
      </c>
      <c r="H77" s="41">
        <f t="shared" si="20"/>
        <v>59.842459663740712</v>
      </c>
      <c r="I77" s="41" t="s">
        <v>266</v>
      </c>
      <c r="J77" s="41"/>
      <c r="K77" s="41"/>
    </row>
    <row r="78" spans="3:15" outlineLevel="1" x14ac:dyDescent="0.25">
      <c r="C78" s="11" t="s">
        <v>272</v>
      </c>
      <c r="D78" s="41">
        <v>2252336</v>
      </c>
      <c r="E78" s="60">
        <f t="shared" si="18"/>
        <v>4.8257866996091033E-2</v>
      </c>
      <c r="F78" s="41">
        <v>9378380</v>
      </c>
      <c r="G78" s="60">
        <f t="shared" si="19"/>
        <v>2.6723160105334792E-2</v>
      </c>
      <c r="H78" s="41">
        <f t="shared" si="20"/>
        <v>4.1638458915543684</v>
      </c>
      <c r="I78" s="41" t="s">
        <v>247</v>
      </c>
      <c r="J78" s="41"/>
      <c r="K78" s="41"/>
    </row>
    <row r="79" spans="3:15" outlineLevel="1" x14ac:dyDescent="0.25">
      <c r="C79" s="11" t="s">
        <v>273</v>
      </c>
      <c r="D79" s="41">
        <v>2014959</v>
      </c>
      <c r="E79" s="60">
        <f t="shared" si="18"/>
        <v>4.3171899496601121E-2</v>
      </c>
      <c r="F79" s="41">
        <v>2192670</v>
      </c>
      <c r="G79" s="60">
        <f t="shared" si="19"/>
        <v>6.2478883845786199E-3</v>
      </c>
      <c r="H79" s="41">
        <f t="shared" si="20"/>
        <v>1.08819583922055</v>
      </c>
      <c r="I79" s="41" t="s">
        <v>266</v>
      </c>
      <c r="J79" s="41"/>
      <c r="K79" s="41"/>
    </row>
    <row r="80" spans="3:15" outlineLevel="1" x14ac:dyDescent="0.25">
      <c r="C80" s="11" t="s">
        <v>274</v>
      </c>
      <c r="D80" s="41">
        <v>1796330</v>
      </c>
      <c r="E80" s="60">
        <f t="shared" si="18"/>
        <v>3.8487620950465741E-2</v>
      </c>
      <c r="F80" s="41">
        <v>1549320</v>
      </c>
      <c r="G80" s="60">
        <f t="shared" si="19"/>
        <v>4.4146991713278098E-3</v>
      </c>
      <c r="H80" s="41">
        <f t="shared" si="20"/>
        <v>0.86249185840018261</v>
      </c>
      <c r="I80" s="41" t="s">
        <v>247</v>
      </c>
      <c r="J80" s="41"/>
      <c r="K80" s="41"/>
    </row>
    <row r="81" spans="3:24" outlineLevel="1" x14ac:dyDescent="0.25">
      <c r="C81" s="11" t="s">
        <v>275</v>
      </c>
      <c r="D81" s="41">
        <v>1661935</v>
      </c>
      <c r="E81" s="60">
        <f t="shared" si="18"/>
        <v>3.5608114502520292E-2</v>
      </c>
      <c r="F81" s="41">
        <v>8599230</v>
      </c>
      <c r="G81" s="60">
        <f t="shared" si="19"/>
        <v>2.4503016520187722E-2</v>
      </c>
      <c r="H81" s="41">
        <f t="shared" si="20"/>
        <v>5.1742276322479519</v>
      </c>
      <c r="I81" s="41" t="s">
        <v>247</v>
      </c>
      <c r="J81" s="41"/>
      <c r="K81" s="41"/>
    </row>
    <row r="82" spans="3:24" outlineLevel="1" x14ac:dyDescent="0.25">
      <c r="C82" s="11" t="s">
        <v>276</v>
      </c>
      <c r="D82" s="41">
        <v>1429587</v>
      </c>
      <c r="E82" s="60">
        <f t="shared" si="18"/>
        <v>3.0629896829487604E-2</v>
      </c>
      <c r="F82" s="41">
        <v>4532500</v>
      </c>
      <c r="G82" s="60">
        <f t="shared" si="19"/>
        <v>1.2915100814578846E-2</v>
      </c>
      <c r="H82" s="41">
        <f t="shared" si="20"/>
        <v>3.1704960943265434</v>
      </c>
      <c r="I82" s="41" t="s">
        <v>266</v>
      </c>
      <c r="J82" s="41"/>
      <c r="K82" s="41"/>
    </row>
    <row r="83" spans="3:24" outlineLevel="1" x14ac:dyDescent="0.25">
      <c r="C83" s="20" t="s">
        <v>141</v>
      </c>
      <c r="D83" s="44">
        <f>SUM(D73:D82)</f>
        <v>46672929</v>
      </c>
      <c r="E83" s="61">
        <f>SUM(E73:E82)</f>
        <v>1</v>
      </c>
      <c r="F83" s="44">
        <f>SUM(F73:F82)</f>
        <v>350945770</v>
      </c>
      <c r="G83" s="61">
        <f>SUM(G73:G82)</f>
        <v>1</v>
      </c>
      <c r="H83" s="44">
        <f>SUM(H73:H82)</f>
        <v>89.6980000728379</v>
      </c>
      <c r="I83" s="61"/>
      <c r="J83" s="44"/>
      <c r="K83" s="44">
        <f>SUM(K73:K82)</f>
        <v>0</v>
      </c>
    </row>
    <row r="84" spans="3:24" outlineLevel="1" x14ac:dyDescent="0.25">
      <c r="C84" s="21"/>
      <c r="D84" s="62"/>
      <c r="E84" s="63"/>
      <c r="F84" s="62"/>
      <c r="G84" s="63"/>
      <c r="H84" s="62"/>
      <c r="I84" s="63"/>
      <c r="J84" s="62"/>
      <c r="K84" s="62"/>
    </row>
    <row r="85" spans="3:24" outlineLevel="1" x14ac:dyDescent="0.25">
      <c r="C85" s="9" t="s">
        <v>40</v>
      </c>
      <c r="D85" s="1" t="s">
        <v>145</v>
      </c>
      <c r="E85" s="134" t="s">
        <v>261</v>
      </c>
      <c r="F85" s="62"/>
      <c r="G85" s="63"/>
      <c r="H85" s="62"/>
      <c r="I85" s="63"/>
      <c r="J85" s="62"/>
      <c r="K85" s="62"/>
    </row>
    <row r="87" spans="3:24" ht="18" x14ac:dyDescent="0.25">
      <c r="C87" s="4" t="s">
        <v>277</v>
      </c>
    </row>
    <row r="89" spans="3:24" x14ac:dyDescent="0.25">
      <c r="C89" s="106" t="s">
        <v>227</v>
      </c>
      <c r="D89" s="106" t="s">
        <v>278</v>
      </c>
      <c r="E89" s="106" t="s">
        <v>279</v>
      </c>
      <c r="F89" s="106" t="s">
        <v>280</v>
      </c>
      <c r="G89" s="106" t="s">
        <v>239</v>
      </c>
      <c r="H89" s="106" t="s">
        <v>240</v>
      </c>
      <c r="J89" s="35" t="s">
        <v>281</v>
      </c>
      <c r="M89" s="33"/>
      <c r="V89" s="21"/>
      <c r="X89" s="21"/>
    </row>
    <row r="90" spans="3:24" x14ac:dyDescent="0.25">
      <c r="C90" s="11" t="s">
        <v>282</v>
      </c>
      <c r="D90" s="11"/>
      <c r="E90" s="42" t="e">
        <f>D90/$D$97</f>
        <v>#DIV/0!</v>
      </c>
      <c r="F90" s="11"/>
      <c r="G90" s="11"/>
      <c r="H90" s="11"/>
    </row>
    <row r="91" spans="3:24" x14ac:dyDescent="0.25">
      <c r="C91" s="11" t="s">
        <v>283</v>
      </c>
      <c r="D91" s="11"/>
      <c r="E91" s="42" t="e">
        <f t="shared" ref="E91:E96" si="21">D91/$D$97</f>
        <v>#DIV/0!</v>
      </c>
      <c r="F91" s="11"/>
      <c r="G91" s="11"/>
      <c r="H91" s="11"/>
    </row>
    <row r="92" spans="3:24" x14ac:dyDescent="0.25">
      <c r="C92" s="11" t="s">
        <v>284</v>
      </c>
      <c r="D92" s="11"/>
      <c r="E92" s="42" t="e">
        <f t="shared" si="21"/>
        <v>#DIV/0!</v>
      </c>
      <c r="F92" s="11"/>
      <c r="G92" s="11"/>
      <c r="H92" s="11"/>
    </row>
    <row r="93" spans="3:24" x14ac:dyDescent="0.25">
      <c r="C93" s="11"/>
      <c r="D93" s="11"/>
      <c r="E93" s="42" t="e">
        <f t="shared" si="21"/>
        <v>#DIV/0!</v>
      </c>
      <c r="F93" s="11"/>
      <c r="G93" s="11"/>
      <c r="H93" s="11"/>
    </row>
    <row r="94" spans="3:24" x14ac:dyDescent="0.25">
      <c r="C94" s="11"/>
      <c r="D94" s="11"/>
      <c r="E94" s="42" t="e">
        <f t="shared" si="21"/>
        <v>#DIV/0!</v>
      </c>
      <c r="F94" s="11"/>
      <c r="G94" s="11"/>
      <c r="H94" s="11"/>
    </row>
    <row r="95" spans="3:24" x14ac:dyDescent="0.25">
      <c r="C95" s="11"/>
      <c r="D95" s="11"/>
      <c r="E95" s="42" t="e">
        <f t="shared" si="21"/>
        <v>#DIV/0!</v>
      </c>
      <c r="F95" s="11"/>
      <c r="G95" s="11"/>
      <c r="H95" s="11"/>
    </row>
    <row r="96" spans="3:24" x14ac:dyDescent="0.25">
      <c r="C96" s="11"/>
      <c r="D96" s="11"/>
      <c r="E96" s="42" t="e">
        <f t="shared" si="21"/>
        <v>#DIV/0!</v>
      </c>
      <c r="F96" s="11"/>
      <c r="G96" s="11"/>
      <c r="H96" s="11"/>
    </row>
    <row r="97" spans="3:12" x14ac:dyDescent="0.25">
      <c r="C97" s="20" t="s">
        <v>141</v>
      </c>
      <c r="D97" s="44">
        <f>SUM(D90:D96)</f>
        <v>0</v>
      </c>
      <c r="E97" s="45" t="e">
        <f t="shared" ref="E97:H97" si="22">SUM(E90:E96)</f>
        <v>#DIV/0!</v>
      </c>
      <c r="F97" s="44"/>
      <c r="G97" s="44"/>
      <c r="H97" s="44">
        <f t="shared" si="22"/>
        <v>0</v>
      </c>
    </row>
    <row r="98" spans="3:12" x14ac:dyDescent="0.25">
      <c r="C98" s="21"/>
      <c r="D98" s="62"/>
      <c r="E98" s="63"/>
      <c r="F98" s="62"/>
      <c r="G98" s="62"/>
      <c r="H98" s="62"/>
    </row>
    <row r="99" spans="3:12" x14ac:dyDescent="0.25">
      <c r="C99" s="1" t="s">
        <v>26</v>
      </c>
      <c r="D99" s="62"/>
      <c r="E99" s="63"/>
      <c r="F99" s="62"/>
      <c r="G99" s="62"/>
      <c r="H99" s="62"/>
    </row>
    <row r="100" spans="3:12" outlineLevel="1" x14ac:dyDescent="0.25">
      <c r="C100" s="21"/>
      <c r="D100" s="62"/>
      <c r="E100" s="63"/>
      <c r="F100" s="62"/>
      <c r="G100" s="62"/>
      <c r="H100" s="62"/>
    </row>
    <row r="101" spans="3:12" outlineLevel="1" x14ac:dyDescent="0.25">
      <c r="C101" s="106" t="s">
        <v>227</v>
      </c>
      <c r="D101" s="106" t="s">
        <v>278</v>
      </c>
      <c r="E101" s="106" t="s">
        <v>279</v>
      </c>
      <c r="F101" s="106" t="s">
        <v>280</v>
      </c>
      <c r="G101" s="106" t="s">
        <v>239</v>
      </c>
      <c r="H101" s="106" t="s">
        <v>240</v>
      </c>
      <c r="L101" s="34"/>
    </row>
    <row r="102" spans="3:12" outlineLevel="1" x14ac:dyDescent="0.25">
      <c r="C102" s="11" t="s">
        <v>285</v>
      </c>
      <c r="D102" s="41">
        <v>5422000</v>
      </c>
      <c r="E102" s="136">
        <f>D102/$D$104</f>
        <v>0.56759220206617378</v>
      </c>
      <c r="F102" s="11" t="s">
        <v>286</v>
      </c>
      <c r="G102" s="11" t="s">
        <v>287</v>
      </c>
      <c r="H102" s="11"/>
    </row>
    <row r="103" spans="3:12" outlineLevel="1" x14ac:dyDescent="0.25">
      <c r="C103" s="11" t="s">
        <v>288</v>
      </c>
      <c r="D103" s="41">
        <v>4130633</v>
      </c>
      <c r="E103" s="136">
        <f>D103/$D$104</f>
        <v>0.43240779793382622</v>
      </c>
      <c r="F103" s="11" t="s">
        <v>286</v>
      </c>
      <c r="G103" s="11" t="s">
        <v>287</v>
      </c>
      <c r="H103" s="11"/>
    </row>
    <row r="104" spans="3:12" outlineLevel="1" x14ac:dyDescent="0.25">
      <c r="C104" s="20" t="s">
        <v>141</v>
      </c>
      <c r="D104" s="44">
        <f>SUM(D102:D103)</f>
        <v>9552633</v>
      </c>
      <c r="E104" s="45">
        <f>SUM(E102:E103)</f>
        <v>1</v>
      </c>
      <c r="F104" s="44"/>
      <c r="G104" s="44"/>
      <c r="H104" s="44">
        <f>SUM(H102:H103)</f>
        <v>0</v>
      </c>
    </row>
    <row r="105" spans="3:12" outlineLevel="1" x14ac:dyDescent="0.25">
      <c r="C105" s="21"/>
      <c r="D105" s="62"/>
      <c r="E105" s="63"/>
      <c r="F105" s="62"/>
      <c r="G105" s="62"/>
      <c r="H105" s="62"/>
    </row>
    <row r="106" spans="3:12" outlineLevel="1" x14ac:dyDescent="0.25">
      <c r="C106" s="9" t="s">
        <v>40</v>
      </c>
      <c r="D106" s="35" t="s">
        <v>289</v>
      </c>
      <c r="E106" s="131" t="s">
        <v>290</v>
      </c>
      <c r="F106" s="62"/>
      <c r="G106" s="62"/>
      <c r="H106" s="62"/>
    </row>
    <row r="107" spans="3:12" x14ac:dyDescent="0.25">
      <c r="C107" s="21"/>
      <c r="D107" s="62"/>
      <c r="E107" s="63"/>
      <c r="F107" s="62"/>
      <c r="G107" s="62"/>
      <c r="H107" s="62"/>
    </row>
    <row r="108" spans="3:12" ht="18" x14ac:dyDescent="0.25">
      <c r="C108" s="4" t="s">
        <v>291</v>
      </c>
    </row>
    <row r="110" spans="3:12" x14ac:dyDescent="0.25">
      <c r="C110" s="106" t="s">
        <v>227</v>
      </c>
      <c r="D110" s="106" t="s">
        <v>278</v>
      </c>
      <c r="E110" s="106" t="s">
        <v>279</v>
      </c>
      <c r="F110" s="106" t="s">
        <v>280</v>
      </c>
      <c r="G110" s="106" t="s">
        <v>239</v>
      </c>
      <c r="H110" s="106" t="s">
        <v>240</v>
      </c>
    </row>
    <row r="111" spans="3:12" x14ac:dyDescent="0.25">
      <c r="C111" s="11" t="s">
        <v>282</v>
      </c>
      <c r="D111" s="11"/>
      <c r="E111" s="64" t="e">
        <f>D111/$D$118</f>
        <v>#DIV/0!</v>
      </c>
      <c r="F111" s="11"/>
      <c r="G111" s="11"/>
      <c r="H111" s="11"/>
    </row>
    <row r="112" spans="3:12" x14ac:dyDescent="0.25">
      <c r="C112" s="11" t="s">
        <v>283</v>
      </c>
      <c r="D112" s="11"/>
      <c r="E112" s="64" t="e">
        <f t="shared" ref="E112:E117" si="23">D112/$D$118</f>
        <v>#DIV/0!</v>
      </c>
      <c r="F112" s="11"/>
      <c r="G112" s="11"/>
      <c r="H112" s="11"/>
    </row>
    <row r="113" spans="3:24" x14ac:dyDescent="0.25">
      <c r="C113" s="11" t="s">
        <v>284</v>
      </c>
      <c r="D113" s="11"/>
      <c r="E113" s="64" t="e">
        <f t="shared" si="23"/>
        <v>#DIV/0!</v>
      </c>
      <c r="F113" s="11"/>
      <c r="G113" s="11"/>
      <c r="H113" s="11"/>
    </row>
    <row r="114" spans="3:24" x14ac:dyDescent="0.25">
      <c r="C114" s="11"/>
      <c r="D114" s="11"/>
      <c r="E114" s="64" t="e">
        <f t="shared" si="23"/>
        <v>#DIV/0!</v>
      </c>
      <c r="F114" s="11"/>
      <c r="G114" s="11"/>
      <c r="H114" s="11"/>
    </row>
    <row r="115" spans="3:24" x14ac:dyDescent="0.25">
      <c r="C115" s="11"/>
      <c r="D115" s="11"/>
      <c r="E115" s="64" t="e">
        <f t="shared" si="23"/>
        <v>#DIV/0!</v>
      </c>
      <c r="F115" s="11"/>
      <c r="G115" s="11"/>
      <c r="H115" s="11"/>
      <c r="J115" s="35"/>
      <c r="V115" s="21"/>
      <c r="X115" s="21"/>
    </row>
    <row r="116" spans="3:24" x14ac:dyDescent="0.25">
      <c r="C116" s="11"/>
      <c r="D116" s="11"/>
      <c r="E116" s="64" t="e">
        <f t="shared" si="23"/>
        <v>#DIV/0!</v>
      </c>
      <c r="F116" s="11"/>
      <c r="G116" s="11"/>
      <c r="H116" s="11"/>
    </row>
    <row r="117" spans="3:24" x14ac:dyDescent="0.25">
      <c r="C117" s="11"/>
      <c r="D117" s="11"/>
      <c r="E117" s="64" t="e">
        <f t="shared" si="23"/>
        <v>#DIV/0!</v>
      </c>
      <c r="F117" s="11"/>
      <c r="G117" s="11"/>
      <c r="H117" s="11"/>
    </row>
    <row r="118" spans="3:24" x14ac:dyDescent="0.25">
      <c r="C118" s="20" t="s">
        <v>141</v>
      </c>
      <c r="D118" s="44">
        <f>SUM(D111:D117)</f>
        <v>0</v>
      </c>
      <c r="E118" s="45" t="e">
        <f t="shared" ref="E118" si="24">SUM(E111:E117)</f>
        <v>#DIV/0!</v>
      </c>
      <c r="F118" s="44"/>
      <c r="G118" s="44"/>
      <c r="H118" s="44">
        <f t="shared" ref="H118" si="25">SUM(H111:H117)</f>
        <v>0</v>
      </c>
    </row>
    <row r="119" spans="3:24" x14ac:dyDescent="0.25">
      <c r="C119" s="21"/>
      <c r="D119" s="62"/>
      <c r="E119" s="65"/>
      <c r="F119" s="62"/>
      <c r="G119" s="62"/>
      <c r="H119" s="62"/>
    </row>
    <row r="120" spans="3:24" x14ac:dyDescent="0.25">
      <c r="C120" s="1" t="s">
        <v>26</v>
      </c>
      <c r="D120" s="62"/>
      <c r="E120" s="65"/>
      <c r="F120" s="62"/>
      <c r="G120" s="62"/>
      <c r="H120" s="62"/>
    </row>
    <row r="121" spans="3:24" outlineLevel="1" x14ac:dyDescent="0.25">
      <c r="C121" s="21"/>
      <c r="D121" s="62"/>
      <c r="E121" s="65"/>
      <c r="F121" s="62"/>
      <c r="G121" s="62"/>
      <c r="H121" s="62"/>
    </row>
    <row r="122" spans="3:24" outlineLevel="1" x14ac:dyDescent="0.25">
      <c r="C122" s="106" t="s">
        <v>227</v>
      </c>
      <c r="D122" s="106" t="s">
        <v>278</v>
      </c>
      <c r="E122" s="106" t="s">
        <v>279</v>
      </c>
      <c r="F122" s="106" t="s">
        <v>280</v>
      </c>
      <c r="G122" s="106" t="s">
        <v>239</v>
      </c>
      <c r="H122" s="106" t="s">
        <v>240</v>
      </c>
    </row>
    <row r="123" spans="3:24" outlineLevel="1" x14ac:dyDescent="0.25">
      <c r="C123" s="11" t="s">
        <v>285</v>
      </c>
      <c r="D123" s="41">
        <v>11144000</v>
      </c>
      <c r="E123" s="136">
        <f>D123/$D$126</f>
        <v>0.80813126244621125</v>
      </c>
      <c r="F123" s="11" t="s">
        <v>292</v>
      </c>
      <c r="G123" s="11" t="s">
        <v>287</v>
      </c>
      <c r="H123" s="11"/>
    </row>
    <row r="124" spans="3:24" outlineLevel="1" x14ac:dyDescent="0.25">
      <c r="C124" s="11" t="s">
        <v>566</v>
      </c>
      <c r="D124" s="41">
        <v>2628936</v>
      </c>
      <c r="E124" s="136">
        <f>D124/$D$126</f>
        <v>0.19064297995067236</v>
      </c>
      <c r="F124" s="11" t="s">
        <v>292</v>
      </c>
      <c r="G124" s="11" t="s">
        <v>287</v>
      </c>
      <c r="H124" s="11"/>
    </row>
    <row r="125" spans="3:24" outlineLevel="1" x14ac:dyDescent="0.25">
      <c r="C125" s="11" t="s">
        <v>567</v>
      </c>
      <c r="D125" s="41">
        <v>16903</v>
      </c>
      <c r="E125" s="136">
        <f>D125/$D$126</f>
        <v>1.2257576031163237E-3</v>
      </c>
      <c r="F125" s="11" t="s">
        <v>431</v>
      </c>
      <c r="G125" s="11" t="s">
        <v>287</v>
      </c>
      <c r="H125" s="11"/>
    </row>
    <row r="126" spans="3:24" outlineLevel="1" x14ac:dyDescent="0.25">
      <c r="C126" s="20" t="s">
        <v>141</v>
      </c>
      <c r="D126" s="44">
        <f>SUM(D123:D125)</f>
        <v>13789839</v>
      </c>
      <c r="E126" s="45">
        <f>SUM(E123:E125)</f>
        <v>0.99999999999999989</v>
      </c>
      <c r="F126" s="44"/>
      <c r="G126" s="44"/>
      <c r="H126" s="44">
        <f>SUM(H123:H125)</f>
        <v>0</v>
      </c>
    </row>
    <row r="127" spans="3:24" outlineLevel="1" x14ac:dyDescent="0.25">
      <c r="C127" s="21"/>
      <c r="D127" s="62"/>
      <c r="E127" s="65"/>
      <c r="F127" s="62"/>
      <c r="G127" s="62"/>
      <c r="H127" s="62"/>
      <c r="L127" s="34"/>
    </row>
    <row r="128" spans="3:24" outlineLevel="1" x14ac:dyDescent="0.25">
      <c r="C128" s="9" t="s">
        <v>40</v>
      </c>
      <c r="D128" s="35" t="s">
        <v>289</v>
      </c>
      <c r="E128" s="1" t="s">
        <v>568</v>
      </c>
    </row>
    <row r="130" spans="3:12" ht="18" x14ac:dyDescent="0.25">
      <c r="C130" s="4" t="s">
        <v>293</v>
      </c>
    </row>
    <row r="131" spans="3:12" ht="15.75" x14ac:dyDescent="0.25">
      <c r="C131" s="2" t="s">
        <v>294</v>
      </c>
    </row>
    <row r="133" spans="3:12" x14ac:dyDescent="0.25">
      <c r="C133" s="107" t="s">
        <v>295</v>
      </c>
      <c r="D133" s="108" t="s">
        <v>296</v>
      </c>
      <c r="E133" s="108" t="s">
        <v>297</v>
      </c>
      <c r="F133" s="108" t="s">
        <v>298</v>
      </c>
      <c r="G133" s="108" t="s">
        <v>299</v>
      </c>
      <c r="H133" s="108" t="s">
        <v>298</v>
      </c>
      <c r="I133" s="108" t="s">
        <v>300</v>
      </c>
      <c r="J133" s="108" t="s">
        <v>298</v>
      </c>
      <c r="L133" s="35" t="s">
        <v>304</v>
      </c>
    </row>
    <row r="134" spans="3:12" x14ac:dyDescent="0.25">
      <c r="C134" s="11" t="s">
        <v>242</v>
      </c>
      <c r="D134" s="11"/>
      <c r="E134" s="109"/>
      <c r="F134" s="109"/>
      <c r="G134" s="109"/>
      <c r="H134" s="109"/>
      <c r="I134" s="109"/>
      <c r="J134" s="109"/>
      <c r="L134" s="35" t="s">
        <v>306</v>
      </c>
    </row>
    <row r="135" spans="3:12" x14ac:dyDescent="0.25">
      <c r="C135" s="11" t="s">
        <v>243</v>
      </c>
      <c r="D135" s="11"/>
      <c r="E135" s="109"/>
      <c r="F135" s="109"/>
      <c r="G135" s="109"/>
      <c r="H135" s="109"/>
      <c r="I135" s="109"/>
      <c r="J135" s="109"/>
    </row>
    <row r="136" spans="3:12" x14ac:dyDescent="0.25">
      <c r="C136" s="11" t="s">
        <v>301</v>
      </c>
      <c r="D136" s="11"/>
      <c r="E136" s="109"/>
      <c r="F136" s="109"/>
      <c r="G136" s="109"/>
      <c r="H136" s="109"/>
      <c r="I136" s="109"/>
      <c r="J136" s="109"/>
    </row>
    <row r="137" spans="3:12" x14ac:dyDescent="0.25">
      <c r="C137" s="11" t="s">
        <v>302</v>
      </c>
      <c r="D137" s="11"/>
      <c r="E137" s="109"/>
      <c r="F137" s="109"/>
      <c r="G137" s="109"/>
      <c r="H137" s="109"/>
      <c r="I137" s="109"/>
      <c r="J137" s="109"/>
    </row>
    <row r="138" spans="3:12" x14ac:dyDescent="0.25">
      <c r="C138" s="11" t="s">
        <v>303</v>
      </c>
      <c r="D138" s="11"/>
      <c r="E138" s="109"/>
      <c r="F138" s="109"/>
      <c r="G138" s="109"/>
      <c r="H138" s="109"/>
      <c r="I138" s="109"/>
      <c r="J138" s="109"/>
    </row>
    <row r="139" spans="3:12" x14ac:dyDescent="0.25">
      <c r="C139" s="11" t="s">
        <v>305</v>
      </c>
      <c r="D139" s="11"/>
      <c r="E139" s="109"/>
      <c r="F139" s="109"/>
      <c r="G139" s="109"/>
      <c r="H139" s="109"/>
      <c r="I139" s="109"/>
      <c r="J139" s="109"/>
    </row>
    <row r="140" spans="3:12" x14ac:dyDescent="0.25">
      <c r="C140" s="11" t="s">
        <v>307</v>
      </c>
      <c r="D140" s="11"/>
      <c r="E140" s="109"/>
      <c r="F140" s="109"/>
      <c r="G140" s="109"/>
      <c r="H140" s="109"/>
      <c r="I140" s="109"/>
      <c r="J140" s="109"/>
    </row>
    <row r="141" spans="3:12" x14ac:dyDescent="0.25">
      <c r="C141" s="11" t="s">
        <v>308</v>
      </c>
      <c r="D141" s="11"/>
      <c r="E141" s="109"/>
      <c r="F141" s="109"/>
      <c r="G141" s="109"/>
      <c r="H141" s="109"/>
      <c r="I141" s="109"/>
      <c r="J141" s="109"/>
    </row>
    <row r="142" spans="3:12" s="22" customFormat="1" x14ac:dyDescent="0.25">
      <c r="C142" s="11" t="s">
        <v>309</v>
      </c>
      <c r="D142" s="11"/>
      <c r="E142" s="109"/>
      <c r="F142" s="109"/>
      <c r="G142" s="109"/>
      <c r="H142" s="109"/>
      <c r="I142" s="109"/>
      <c r="J142" s="109"/>
      <c r="L142" s="1"/>
    </row>
    <row r="143" spans="3:12" x14ac:dyDescent="0.25">
      <c r="C143" s="11" t="s">
        <v>310</v>
      </c>
      <c r="D143" s="23"/>
      <c r="E143" s="110"/>
      <c r="F143" s="110"/>
      <c r="G143" s="110"/>
      <c r="H143" s="110"/>
      <c r="I143" s="110"/>
      <c r="J143" s="110"/>
    </row>
    <row r="144" spans="3:12" x14ac:dyDescent="0.25">
      <c r="C144" s="11"/>
      <c r="D144" s="23"/>
      <c r="E144" s="110"/>
      <c r="F144" s="110"/>
      <c r="G144" s="110"/>
      <c r="H144" s="110"/>
      <c r="I144" s="110"/>
      <c r="J144" s="110"/>
    </row>
    <row r="145" spans="3:14" x14ac:dyDescent="0.25">
      <c r="D145" s="66"/>
      <c r="E145" s="66"/>
      <c r="F145" s="66"/>
      <c r="G145" s="66"/>
      <c r="H145" s="66"/>
    </row>
    <row r="146" spans="3:14" x14ac:dyDescent="0.25">
      <c r="C146" s="1" t="s">
        <v>26</v>
      </c>
      <c r="D146" s="66"/>
      <c r="E146" s="66"/>
      <c r="F146" s="66"/>
      <c r="G146" s="66"/>
      <c r="H146" s="66"/>
    </row>
    <row r="147" spans="3:14" outlineLevel="1" x14ac:dyDescent="0.25">
      <c r="D147" s="66"/>
      <c r="E147" s="66"/>
      <c r="F147" s="66"/>
      <c r="G147" s="66"/>
      <c r="H147" s="66"/>
    </row>
    <row r="148" spans="3:14" outlineLevel="1" x14ac:dyDescent="0.25">
      <c r="C148" s="107" t="s">
        <v>295</v>
      </c>
      <c r="D148" s="108" t="s">
        <v>296</v>
      </c>
      <c r="E148" s="108" t="s">
        <v>311</v>
      </c>
      <c r="F148" s="108" t="s">
        <v>298</v>
      </c>
      <c r="G148" s="66"/>
      <c r="H148" s="66"/>
    </row>
    <row r="149" spans="3:14" outlineLevel="1" x14ac:dyDescent="0.25">
      <c r="C149" s="11" t="s">
        <v>312</v>
      </c>
      <c r="D149" s="41">
        <v>2280000</v>
      </c>
      <c r="E149" s="111">
        <v>5021000</v>
      </c>
      <c r="F149" s="112">
        <f>(E149/D149)-1</f>
        <v>1.2021929824561401</v>
      </c>
      <c r="G149" s="66"/>
      <c r="H149" s="67"/>
    </row>
    <row r="150" spans="3:14" outlineLevel="1" x14ac:dyDescent="0.25">
      <c r="C150" s="11" t="s">
        <v>313</v>
      </c>
      <c r="D150" s="41">
        <v>5130000</v>
      </c>
      <c r="E150" s="111">
        <v>9715000</v>
      </c>
      <c r="F150" s="112">
        <f>(E150/D150)-1</f>
        <v>0.89376218323586754</v>
      </c>
      <c r="G150" s="66"/>
      <c r="H150" s="66"/>
    </row>
    <row r="151" spans="3:14" outlineLevel="1" x14ac:dyDescent="0.25">
      <c r="D151" s="66"/>
      <c r="E151" s="66"/>
      <c r="F151" s="66"/>
      <c r="G151" s="66"/>
      <c r="H151" s="66"/>
    </row>
    <row r="152" spans="3:14" outlineLevel="1" x14ac:dyDescent="0.25">
      <c r="C152" s="9" t="s">
        <v>40</v>
      </c>
      <c r="D152" s="1" t="s">
        <v>145</v>
      </c>
      <c r="E152" s="66"/>
      <c r="F152" s="66"/>
      <c r="G152" s="66"/>
      <c r="H152" s="66"/>
    </row>
    <row r="153" spans="3:14" x14ac:dyDescent="0.25">
      <c r="D153" s="66"/>
      <c r="E153" s="66"/>
      <c r="F153" s="66"/>
      <c r="G153" s="66"/>
      <c r="H153" s="66"/>
    </row>
    <row r="154" spans="3:14" ht="18" x14ac:dyDescent="0.25">
      <c r="C154" s="4" t="s">
        <v>314</v>
      </c>
      <c r="I154" s="66"/>
      <c r="J154" s="66"/>
    </row>
    <row r="155" spans="3:14" ht="15.75" x14ac:dyDescent="0.25">
      <c r="C155" s="2" t="s">
        <v>315</v>
      </c>
      <c r="I155" s="66"/>
      <c r="J155" s="66"/>
    </row>
    <row r="156" spans="3:14" x14ac:dyDescent="0.25">
      <c r="I156" s="66"/>
      <c r="J156" s="66"/>
    </row>
    <row r="157" spans="3:14" x14ac:dyDescent="0.25">
      <c r="C157" s="106" t="s">
        <v>295</v>
      </c>
      <c r="D157" s="105" t="s">
        <v>316</v>
      </c>
      <c r="E157" s="105" t="s">
        <v>297</v>
      </c>
      <c r="F157" s="105" t="s">
        <v>298</v>
      </c>
      <c r="G157" s="105" t="s">
        <v>299</v>
      </c>
      <c r="H157" s="105" t="s">
        <v>298</v>
      </c>
      <c r="I157" s="105" t="s">
        <v>300</v>
      </c>
      <c r="J157" s="105" t="s">
        <v>298</v>
      </c>
      <c r="L157" s="35" t="s">
        <v>304</v>
      </c>
      <c r="N157" s="34"/>
    </row>
    <row r="158" spans="3:14" x14ac:dyDescent="0.25">
      <c r="C158" s="11" t="s">
        <v>282</v>
      </c>
      <c r="D158" s="11"/>
      <c r="E158" s="109"/>
      <c r="F158" s="109"/>
      <c r="G158" s="109"/>
      <c r="H158" s="109"/>
      <c r="I158" s="109"/>
      <c r="J158" s="109"/>
      <c r="L158" s="35" t="s">
        <v>306</v>
      </c>
    </row>
    <row r="159" spans="3:14" x14ac:dyDescent="0.25">
      <c r="C159" s="11" t="s">
        <v>283</v>
      </c>
      <c r="D159" s="11"/>
      <c r="E159" s="109"/>
      <c r="F159" s="109"/>
      <c r="G159" s="109"/>
      <c r="H159" s="109"/>
      <c r="I159" s="109"/>
      <c r="J159" s="109"/>
    </row>
    <row r="160" spans="3:14" x14ac:dyDescent="0.25">
      <c r="C160" s="11" t="s">
        <v>284</v>
      </c>
      <c r="D160" s="11"/>
      <c r="E160" s="109"/>
      <c r="F160" s="109"/>
      <c r="G160" s="109"/>
      <c r="H160" s="109"/>
      <c r="I160" s="109"/>
      <c r="J160" s="109"/>
    </row>
    <row r="161" spans="3:10" x14ac:dyDescent="0.25">
      <c r="C161" s="11" t="s">
        <v>317</v>
      </c>
      <c r="D161" s="11"/>
      <c r="E161" s="109"/>
      <c r="F161" s="109"/>
      <c r="G161" s="109"/>
      <c r="H161" s="109"/>
      <c r="I161" s="109"/>
      <c r="J161" s="109"/>
    </row>
    <row r="162" spans="3:10" x14ac:dyDescent="0.25">
      <c r="C162" s="11" t="s">
        <v>318</v>
      </c>
      <c r="D162" s="11"/>
      <c r="E162" s="109"/>
      <c r="F162" s="109"/>
      <c r="G162" s="109"/>
      <c r="H162" s="109"/>
      <c r="I162" s="109"/>
      <c r="J162" s="109"/>
    </row>
    <row r="163" spans="3:10" x14ac:dyDescent="0.25">
      <c r="C163" s="11" t="s">
        <v>319</v>
      </c>
      <c r="D163" s="11"/>
      <c r="E163" s="109"/>
      <c r="F163" s="109"/>
      <c r="G163" s="109"/>
      <c r="H163" s="109"/>
      <c r="I163" s="109"/>
      <c r="J163" s="109"/>
    </row>
    <row r="164" spans="3:10" x14ac:dyDescent="0.25">
      <c r="C164" s="11" t="s">
        <v>320</v>
      </c>
      <c r="D164" s="11"/>
      <c r="E164" s="109"/>
      <c r="F164" s="109"/>
      <c r="G164" s="109"/>
      <c r="H164" s="109"/>
      <c r="I164" s="109"/>
      <c r="J164" s="109"/>
    </row>
    <row r="165" spans="3:10" x14ac:dyDescent="0.25">
      <c r="C165" s="11" t="s">
        <v>321</v>
      </c>
      <c r="D165" s="11"/>
      <c r="E165" s="109"/>
      <c r="F165" s="109"/>
      <c r="G165" s="109"/>
      <c r="H165" s="109"/>
      <c r="I165" s="109"/>
      <c r="J165" s="109"/>
    </row>
    <row r="166" spans="3:10" x14ac:dyDescent="0.25">
      <c r="C166" s="11" t="s">
        <v>322</v>
      </c>
      <c r="D166" s="11"/>
      <c r="E166" s="109"/>
      <c r="F166" s="109"/>
      <c r="G166" s="109"/>
      <c r="H166" s="109"/>
      <c r="I166" s="109"/>
      <c r="J166" s="109"/>
    </row>
    <row r="167" spans="3:10" x14ac:dyDescent="0.25">
      <c r="C167" s="23" t="s">
        <v>323</v>
      </c>
      <c r="D167" s="23"/>
      <c r="E167" s="110"/>
      <c r="F167" s="110"/>
      <c r="G167" s="110"/>
      <c r="H167" s="110"/>
      <c r="I167" s="110"/>
      <c r="J167" s="110"/>
    </row>
    <row r="169" spans="3:10" x14ac:dyDescent="0.25">
      <c r="C169" s="1" t="s">
        <v>26</v>
      </c>
      <c r="D169" s="66"/>
      <c r="E169" s="66"/>
      <c r="F169" s="66"/>
    </row>
    <row r="170" spans="3:10" outlineLevel="1" x14ac:dyDescent="0.25">
      <c r="D170" s="66"/>
      <c r="E170" s="66"/>
      <c r="F170" s="66"/>
    </row>
    <row r="171" spans="3:10" outlineLevel="1" x14ac:dyDescent="0.25">
      <c r="C171" s="107" t="s">
        <v>295</v>
      </c>
      <c r="D171" s="108" t="s">
        <v>296</v>
      </c>
      <c r="E171" s="108" t="s">
        <v>311</v>
      </c>
      <c r="F171" s="108" t="s">
        <v>298</v>
      </c>
    </row>
    <row r="172" spans="3:10" outlineLevel="1" x14ac:dyDescent="0.25">
      <c r="C172" s="11" t="s">
        <v>324</v>
      </c>
      <c r="D172" s="41">
        <v>3552000</v>
      </c>
      <c r="E172" s="111">
        <v>7254000</v>
      </c>
      <c r="F172" s="112">
        <f>(E172/D172)-1</f>
        <v>1.0422297297297298</v>
      </c>
    </row>
    <row r="173" spans="3:10" outlineLevel="1" x14ac:dyDescent="0.25">
      <c r="C173" s="11" t="s">
        <v>325</v>
      </c>
      <c r="D173" s="41">
        <v>1305000</v>
      </c>
      <c r="E173" s="111">
        <v>3347000</v>
      </c>
      <c r="F173" s="112">
        <f>(E173/D173)-1</f>
        <v>1.5647509578544061</v>
      </c>
    </row>
    <row r="174" spans="3:10" outlineLevel="1" x14ac:dyDescent="0.25">
      <c r="D174" s="66"/>
      <c r="E174" s="66"/>
      <c r="F174" s="66"/>
    </row>
    <row r="175" spans="3:10" outlineLevel="1" x14ac:dyDescent="0.25">
      <c r="C175" s="9" t="s">
        <v>40</v>
      </c>
      <c r="D175" s="1" t="s">
        <v>145</v>
      </c>
      <c r="E175" s="66"/>
      <c r="F175" s="66"/>
    </row>
    <row r="180" spans="14:14" x14ac:dyDescent="0.25">
      <c r="N180" s="34"/>
    </row>
  </sheetData>
  <phoneticPr fontId="1" type="noConversion"/>
  <conditionalFormatting sqref="D21:L21 D10:L10">
    <cfRule type="top10" dxfId="0" priority="1" rank="1"/>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1F09-45FA-47C1-A29D-8C0E4E64AE2A}">
  <sheetPr>
    <tabColor rgb="FF447A7A"/>
  </sheetPr>
  <dimension ref="B2:K76"/>
  <sheetViews>
    <sheetView zoomScaleNormal="100" workbookViewId="0"/>
  </sheetViews>
  <sheetFormatPr defaultColWidth="8.7109375" defaultRowHeight="15" x14ac:dyDescent="0.25"/>
  <cols>
    <col min="1" max="1" width="8.7109375" style="1"/>
    <col min="2" max="2" width="30" style="1" bestFit="1" customWidth="1"/>
    <col min="3" max="3" width="8.7109375" style="1"/>
    <col min="4" max="4" width="11.7109375" style="1" bestFit="1" customWidth="1"/>
    <col min="5" max="5" width="8.7109375" style="1"/>
    <col min="6" max="6" width="10.28515625" style="1" bestFit="1" customWidth="1"/>
    <col min="7" max="7" width="8.7109375" style="1"/>
    <col min="8" max="8" width="10.7109375" style="1" bestFit="1" customWidth="1"/>
    <col min="9" max="9" width="14.7109375" style="1" bestFit="1" customWidth="1"/>
    <col min="10" max="10" width="8.7109375" style="1"/>
    <col min="11" max="11" width="15" style="1" bestFit="1" customWidth="1"/>
    <col min="12" max="16384" width="8.7109375" style="1"/>
  </cols>
  <sheetData>
    <row r="2" spans="2:4" ht="13.9" x14ac:dyDescent="0.25">
      <c r="B2" s="21" t="s">
        <v>326</v>
      </c>
    </row>
    <row r="4" spans="2:4" ht="13.9" x14ac:dyDescent="0.25">
      <c r="B4" s="1" t="s">
        <v>223</v>
      </c>
    </row>
    <row r="5" spans="2:4" x14ac:dyDescent="0.25">
      <c r="B5" s="1" t="s">
        <v>327</v>
      </c>
      <c r="C5" s="68" t="s">
        <v>328</v>
      </c>
      <c r="D5" s="1" t="s">
        <v>329</v>
      </c>
    </row>
    <row r="6" spans="2:4" ht="13.9" x14ac:dyDescent="0.25">
      <c r="B6" s="1" t="s">
        <v>330</v>
      </c>
      <c r="D6" s="1" t="s">
        <v>331</v>
      </c>
    </row>
    <row r="7" spans="2:4" ht="13.9" x14ac:dyDescent="0.25">
      <c r="B7" s="1" t="s">
        <v>332</v>
      </c>
      <c r="D7" s="1" t="s">
        <v>333</v>
      </c>
    </row>
    <row r="8" spans="2:4" ht="13.9" x14ac:dyDescent="0.25">
      <c r="B8" s="1" t="s">
        <v>334</v>
      </c>
      <c r="D8" s="1" t="s">
        <v>335</v>
      </c>
    </row>
    <row r="9" spans="2:4" ht="13.9" x14ac:dyDescent="0.25">
      <c r="B9" s="1" t="s">
        <v>226</v>
      </c>
    </row>
    <row r="10" spans="2:4" ht="13.9" x14ac:dyDescent="0.25">
      <c r="B10" s="1" t="s">
        <v>336</v>
      </c>
    </row>
    <row r="12" spans="2:4" ht="13.9" x14ac:dyDescent="0.25">
      <c r="B12" s="21" t="s">
        <v>337</v>
      </c>
    </row>
    <row r="14" spans="2:4" ht="13.9" x14ac:dyDescent="0.25">
      <c r="B14" s="1" t="s">
        <v>338</v>
      </c>
    </row>
    <row r="16" spans="2:4" ht="13.9" x14ac:dyDescent="0.25">
      <c r="B16" s="21"/>
    </row>
    <row r="19" spans="9:11" ht="13.9" x14ac:dyDescent="0.25">
      <c r="I19" s="21"/>
      <c r="K19" s="21"/>
    </row>
    <row r="48" spans="9:11" x14ac:dyDescent="0.25">
      <c r="I48" s="21"/>
      <c r="K48" s="21"/>
    </row>
    <row r="61" spans="9:11" x14ac:dyDescent="0.25">
      <c r="I61" s="21"/>
      <c r="K61" s="21"/>
    </row>
    <row r="76" s="22" customForma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74AC-935B-4CB5-8DE8-E11E7E52DD2D}">
  <sheetPr>
    <tabColor rgb="FF286464"/>
  </sheetPr>
  <dimension ref="B2:T123"/>
  <sheetViews>
    <sheetView topLeftCell="A58" zoomScale="80" zoomScaleNormal="80" workbookViewId="0">
      <selection activeCell="L72" sqref="L72"/>
    </sheetView>
  </sheetViews>
  <sheetFormatPr defaultColWidth="8.7109375" defaultRowHeight="15" outlineLevelRow="1" x14ac:dyDescent="0.25"/>
  <cols>
    <col min="1" max="1" width="6" style="1" customWidth="1"/>
    <col min="2" max="2" width="2.28515625" style="1" customWidth="1"/>
    <col min="3" max="3" width="23.42578125" style="1" customWidth="1"/>
    <col min="4" max="4" width="35.5703125" style="1" bestFit="1" customWidth="1"/>
    <col min="5" max="5" width="45.7109375" style="1" bestFit="1" customWidth="1"/>
    <col min="6" max="6" width="73.7109375" style="1" bestFit="1" customWidth="1"/>
    <col min="7" max="7" width="44.7109375" style="1" bestFit="1" customWidth="1"/>
    <col min="8" max="8" width="8.5703125" style="1" customWidth="1"/>
    <col min="9" max="9" width="57.7109375" style="1" bestFit="1" customWidth="1"/>
    <col min="10" max="10" width="8.7109375" style="1" customWidth="1"/>
    <col min="11" max="11" width="21.28515625" style="1" customWidth="1"/>
    <col min="12" max="12" width="29.28515625" style="1" customWidth="1"/>
    <col min="13" max="14" width="29.42578125" style="1" customWidth="1"/>
    <col min="15" max="15" width="32.28515625" style="1" bestFit="1" customWidth="1"/>
    <col min="16" max="22" width="8.7109375" style="1"/>
    <col min="23" max="23" width="10.28515625" style="1" bestFit="1" customWidth="1"/>
    <col min="24" max="16384" width="8.7109375" style="1"/>
  </cols>
  <sheetData>
    <row r="2" spans="2:15" ht="20.45" x14ac:dyDescent="0.35">
      <c r="B2" s="3" t="s">
        <v>339</v>
      </c>
      <c r="D2" s="4"/>
    </row>
    <row r="3" spans="2:15" ht="13.9" customHeight="1" x14ac:dyDescent="0.35">
      <c r="C3" s="3"/>
      <c r="D3" s="4"/>
    </row>
    <row r="4" spans="2:15" ht="17.45" x14ac:dyDescent="0.3">
      <c r="C4" s="6" t="s">
        <v>340</v>
      </c>
      <c r="D4" s="4"/>
      <c r="F4" s="24" t="s">
        <v>341</v>
      </c>
    </row>
    <row r="5" spans="2:15" ht="13.9" x14ac:dyDescent="0.25">
      <c r="D5" s="69"/>
      <c r="E5" s="69"/>
      <c r="F5" s="71" t="s">
        <v>342</v>
      </c>
      <c r="G5" s="70"/>
    </row>
    <row r="6" spans="2:15" x14ac:dyDescent="0.25">
      <c r="D6" s="25" t="s">
        <v>68</v>
      </c>
      <c r="E6" s="25" t="s">
        <v>68</v>
      </c>
      <c r="F6" s="25" t="s">
        <v>68</v>
      </c>
      <c r="G6" s="25" t="s">
        <v>68</v>
      </c>
    </row>
    <row r="7" spans="2:15" ht="13.9" x14ac:dyDescent="0.25">
      <c r="C7" s="114"/>
      <c r="D7" s="113" t="s">
        <v>343</v>
      </c>
      <c r="E7" s="113" t="s">
        <v>344</v>
      </c>
      <c r="F7" s="113" t="s">
        <v>345</v>
      </c>
      <c r="G7" s="113" t="s">
        <v>346</v>
      </c>
      <c r="J7" s="117"/>
      <c r="K7" s="1" t="s">
        <v>88</v>
      </c>
      <c r="M7" s="35" t="s">
        <v>347</v>
      </c>
    </row>
    <row r="8" spans="2:15" ht="13.9" x14ac:dyDescent="0.25">
      <c r="C8" s="26" t="s">
        <v>348</v>
      </c>
      <c r="D8" s="132" t="s">
        <v>349</v>
      </c>
      <c r="E8" s="132" t="s">
        <v>349</v>
      </c>
      <c r="F8" s="119" t="s">
        <v>349</v>
      </c>
      <c r="G8" s="118" t="s">
        <v>349</v>
      </c>
      <c r="J8" s="116"/>
      <c r="K8" s="1" t="s">
        <v>90</v>
      </c>
    </row>
    <row r="9" spans="2:15" ht="13.9" x14ac:dyDescent="0.25">
      <c r="C9" s="26" t="s">
        <v>346</v>
      </c>
      <c r="D9" s="132" t="s">
        <v>350</v>
      </c>
      <c r="E9" s="119" t="s">
        <v>350</v>
      </c>
      <c r="F9" s="118" t="s">
        <v>350</v>
      </c>
      <c r="G9" s="26"/>
    </row>
    <row r="10" spans="2:15" ht="13.9" x14ac:dyDescent="0.25">
      <c r="C10" s="26" t="s">
        <v>345</v>
      </c>
      <c r="D10" s="119" t="s">
        <v>351</v>
      </c>
      <c r="E10" s="118" t="s">
        <v>351</v>
      </c>
      <c r="F10" s="26"/>
      <c r="G10" s="26"/>
      <c r="J10" s="1" t="s">
        <v>352</v>
      </c>
    </row>
    <row r="11" spans="2:15" ht="13.9" x14ac:dyDescent="0.25">
      <c r="C11" s="26" t="s">
        <v>344</v>
      </c>
      <c r="D11" s="118" t="s">
        <v>353</v>
      </c>
      <c r="E11" s="26"/>
      <c r="F11" s="26"/>
      <c r="G11" s="26"/>
    </row>
    <row r="12" spans="2:15" ht="13.9" x14ac:dyDescent="0.25">
      <c r="C12" s="24"/>
      <c r="D12" s="24"/>
      <c r="E12" s="24"/>
      <c r="F12" s="24"/>
      <c r="G12" s="24"/>
    </row>
    <row r="13" spans="2:15" ht="13.9" x14ac:dyDescent="0.25">
      <c r="C13" s="1" t="s">
        <v>26</v>
      </c>
      <c r="D13" s="24"/>
      <c r="E13" s="24"/>
      <c r="F13" s="24"/>
      <c r="G13" s="24"/>
    </row>
    <row r="14" spans="2:15" ht="13.9" outlineLevel="1" x14ac:dyDescent="0.25">
      <c r="C14" s="24"/>
      <c r="D14" s="24"/>
      <c r="E14" s="24"/>
      <c r="F14" s="24"/>
      <c r="G14" s="24"/>
    </row>
    <row r="15" spans="2:15" ht="13.9" outlineLevel="1" x14ac:dyDescent="0.25">
      <c r="C15" s="114"/>
      <c r="D15" s="113" t="s">
        <v>354</v>
      </c>
      <c r="E15" s="113" t="s">
        <v>355</v>
      </c>
      <c r="F15" s="113" t="s">
        <v>356</v>
      </c>
      <c r="G15" s="113" t="s">
        <v>357</v>
      </c>
      <c r="O15" s="34"/>
    </row>
    <row r="16" spans="2:15" ht="13.9" outlineLevel="1" x14ac:dyDescent="0.25">
      <c r="C16" s="26" t="s">
        <v>348</v>
      </c>
      <c r="D16" s="26" t="s">
        <v>349</v>
      </c>
      <c r="E16" s="26" t="s">
        <v>349</v>
      </c>
      <c r="F16" s="26" t="s">
        <v>349</v>
      </c>
      <c r="G16" s="26" t="s">
        <v>349</v>
      </c>
    </row>
    <row r="17" spans="3:20" ht="13.9" outlineLevel="1" x14ac:dyDescent="0.25">
      <c r="C17" s="26" t="s">
        <v>346</v>
      </c>
      <c r="D17" s="26" t="s">
        <v>350</v>
      </c>
      <c r="E17" s="26" t="s">
        <v>350</v>
      </c>
      <c r="F17" s="119" t="s">
        <v>350</v>
      </c>
      <c r="G17" s="26"/>
    </row>
    <row r="18" spans="3:20" ht="13.9" outlineLevel="1" x14ac:dyDescent="0.25">
      <c r="C18" s="26" t="s">
        <v>345</v>
      </c>
      <c r="D18" s="26" t="s">
        <v>351</v>
      </c>
      <c r="E18" s="26" t="s">
        <v>351</v>
      </c>
      <c r="F18" s="26"/>
      <c r="G18" s="26"/>
    </row>
    <row r="19" spans="3:20" ht="13.9" outlineLevel="1" x14ac:dyDescent="0.25">
      <c r="C19" s="26" t="s">
        <v>344</v>
      </c>
      <c r="D19" s="26" t="s">
        <v>353</v>
      </c>
      <c r="E19" s="26"/>
      <c r="F19" s="26"/>
      <c r="G19" s="26"/>
    </row>
    <row r="20" spans="3:20" ht="13.9" x14ac:dyDescent="0.25">
      <c r="C20" s="24"/>
      <c r="D20" s="24"/>
      <c r="E20" s="24"/>
      <c r="F20" s="24"/>
      <c r="G20" s="24"/>
    </row>
    <row r="21" spans="3:20" ht="18" x14ac:dyDescent="0.25">
      <c r="C21" s="72" t="s">
        <v>358</v>
      </c>
      <c r="K21" s="72" t="s">
        <v>359</v>
      </c>
    </row>
    <row r="22" spans="3:20" x14ac:dyDescent="0.25">
      <c r="C22" s="6"/>
      <c r="D22" s="6"/>
      <c r="E22" s="24"/>
      <c r="K22" s="6"/>
      <c r="L22" s="24"/>
      <c r="Q22" s="6"/>
      <c r="R22" s="24"/>
    </row>
    <row r="23" spans="3:20" x14ac:dyDescent="0.25">
      <c r="C23" s="150" t="s">
        <v>360</v>
      </c>
      <c r="D23" s="150" t="s">
        <v>361</v>
      </c>
      <c r="E23" s="156" t="s">
        <v>362</v>
      </c>
      <c r="F23" s="150" t="s">
        <v>363</v>
      </c>
      <c r="G23" s="150" t="s">
        <v>364</v>
      </c>
      <c r="H23" s="13"/>
      <c r="I23" s="5" t="s">
        <v>365</v>
      </c>
      <c r="K23" s="150" t="s">
        <v>366</v>
      </c>
      <c r="L23" s="152" t="s">
        <v>367</v>
      </c>
      <c r="M23" s="152"/>
      <c r="N23" s="152"/>
      <c r="P23" s="1" t="s">
        <v>368</v>
      </c>
      <c r="Q23" s="17"/>
      <c r="R23" s="17"/>
      <c r="S23" s="17"/>
      <c r="T23" s="17"/>
    </row>
    <row r="24" spans="3:20" x14ac:dyDescent="0.25">
      <c r="C24" s="151"/>
      <c r="D24" s="151"/>
      <c r="E24" s="156"/>
      <c r="F24" s="151"/>
      <c r="G24" s="151"/>
      <c r="H24" s="17"/>
      <c r="I24" s="17"/>
      <c r="K24" s="151"/>
      <c r="L24" s="114" t="s">
        <v>369</v>
      </c>
      <c r="M24" s="114" t="s">
        <v>370</v>
      </c>
      <c r="N24" s="114" t="s">
        <v>371</v>
      </c>
      <c r="P24" s="1" t="s">
        <v>372</v>
      </c>
      <c r="Q24" s="17"/>
      <c r="R24" s="17"/>
      <c r="S24" s="17"/>
      <c r="T24" s="17"/>
    </row>
    <row r="25" spans="3:20" ht="18.600000000000001" customHeight="1" x14ac:dyDescent="0.25">
      <c r="C25" s="26" t="s">
        <v>373</v>
      </c>
      <c r="D25" s="11"/>
      <c r="E25" s="11"/>
      <c r="F25" s="11"/>
      <c r="G25" s="26" t="s">
        <v>374</v>
      </c>
      <c r="I25" s="1" t="s">
        <v>375</v>
      </c>
      <c r="K25" s="11" t="s">
        <v>376</v>
      </c>
      <c r="L25" s="11"/>
      <c r="M25" s="11"/>
      <c r="N25" s="26"/>
      <c r="P25" s="73" t="s">
        <v>377</v>
      </c>
      <c r="T25" s="24"/>
    </row>
    <row r="26" spans="3:20" ht="18.600000000000001" customHeight="1" x14ac:dyDescent="0.25">
      <c r="C26" s="26" t="s">
        <v>378</v>
      </c>
      <c r="D26" s="11"/>
      <c r="E26" s="11"/>
      <c r="F26" s="11"/>
      <c r="G26" s="11"/>
      <c r="K26" s="11" t="s">
        <v>379</v>
      </c>
      <c r="L26" s="11"/>
      <c r="M26" s="11"/>
      <c r="N26" s="11"/>
    </row>
    <row r="27" spans="3:20" ht="18.600000000000001" customHeight="1" x14ac:dyDescent="0.25">
      <c r="C27" s="11"/>
      <c r="D27" s="11"/>
      <c r="E27" s="11"/>
      <c r="F27" s="11"/>
      <c r="G27" s="11"/>
      <c r="K27" s="11" t="s">
        <v>380</v>
      </c>
      <c r="L27" s="11"/>
      <c r="M27" s="11"/>
      <c r="N27" s="11"/>
    </row>
    <row r="28" spans="3:20" ht="18.600000000000001" customHeight="1" x14ac:dyDescent="0.25">
      <c r="C28" s="11"/>
      <c r="D28" s="11"/>
      <c r="E28" s="11"/>
      <c r="F28" s="11"/>
      <c r="G28" s="11"/>
      <c r="K28" s="11" t="s">
        <v>381</v>
      </c>
      <c r="L28" s="11"/>
      <c r="M28" s="11"/>
      <c r="N28" s="11"/>
    </row>
    <row r="29" spans="3:20" ht="18.600000000000001" customHeight="1" x14ac:dyDescent="0.25">
      <c r="C29" s="11"/>
      <c r="D29" s="11"/>
      <c r="E29" s="11"/>
      <c r="F29" s="11"/>
      <c r="G29" s="11"/>
      <c r="K29" s="11" t="s">
        <v>382</v>
      </c>
      <c r="L29" s="11"/>
      <c r="M29" s="11"/>
      <c r="N29" s="11"/>
    </row>
    <row r="30" spans="3:20" ht="18.600000000000001" customHeight="1" x14ac:dyDescent="0.25">
      <c r="C30" s="11"/>
      <c r="D30" s="11"/>
      <c r="E30" s="11"/>
      <c r="F30" s="11"/>
      <c r="G30" s="11"/>
      <c r="K30" s="11" t="s">
        <v>383</v>
      </c>
      <c r="L30" s="11"/>
      <c r="M30" s="11"/>
      <c r="N30" s="11"/>
    </row>
    <row r="31" spans="3:20" ht="18.600000000000001" customHeight="1" x14ac:dyDescent="0.25">
      <c r="C31" s="11"/>
      <c r="D31" s="11"/>
      <c r="E31" s="11"/>
      <c r="F31" s="11"/>
      <c r="G31" s="11"/>
      <c r="K31" s="11" t="s">
        <v>384</v>
      </c>
      <c r="L31" s="11"/>
      <c r="M31" s="11"/>
      <c r="N31" s="11"/>
    </row>
    <row r="32" spans="3:20" ht="18.600000000000001" customHeight="1" x14ac:dyDescent="0.25"/>
    <row r="33" spans="3:14" ht="13.15" customHeight="1" x14ac:dyDescent="0.25">
      <c r="C33" s="1" t="s">
        <v>26</v>
      </c>
      <c r="K33" s="1" t="s">
        <v>26</v>
      </c>
    </row>
    <row r="34" spans="3:14" ht="13.15" customHeight="1" outlineLevel="1" x14ac:dyDescent="0.25"/>
    <row r="35" spans="3:14" ht="13.15" customHeight="1" outlineLevel="1" x14ac:dyDescent="0.25">
      <c r="C35" s="150" t="s">
        <v>360</v>
      </c>
      <c r="D35" s="150" t="s">
        <v>361</v>
      </c>
      <c r="E35" s="156" t="s">
        <v>362</v>
      </c>
      <c r="F35" s="150" t="s">
        <v>363</v>
      </c>
      <c r="G35" s="150" t="s">
        <v>364</v>
      </c>
      <c r="K35" s="150" t="s">
        <v>366</v>
      </c>
      <c r="L35" s="152" t="s">
        <v>367</v>
      </c>
      <c r="M35" s="152"/>
      <c r="N35" s="152"/>
    </row>
    <row r="36" spans="3:14" ht="13.15" customHeight="1" outlineLevel="1" x14ac:dyDescent="0.25">
      <c r="C36" s="151"/>
      <c r="D36" s="151"/>
      <c r="E36" s="156"/>
      <c r="F36" s="151"/>
      <c r="G36" s="151"/>
      <c r="K36" s="151"/>
      <c r="L36" s="114" t="s">
        <v>584</v>
      </c>
      <c r="M36" s="114" t="s">
        <v>370</v>
      </c>
      <c r="N36" s="114" t="s">
        <v>371</v>
      </c>
    </row>
    <row r="37" spans="3:14" ht="18.600000000000001" customHeight="1" outlineLevel="1" x14ac:dyDescent="0.25">
      <c r="C37" s="26" t="s">
        <v>373</v>
      </c>
      <c r="D37" s="11" t="s">
        <v>401</v>
      </c>
      <c r="E37" s="11"/>
      <c r="F37" s="11" t="s">
        <v>583</v>
      </c>
      <c r="G37" s="26" t="s">
        <v>374</v>
      </c>
      <c r="K37" s="11" t="s">
        <v>150</v>
      </c>
      <c r="L37" s="26">
        <v>5</v>
      </c>
      <c r="M37" s="11"/>
      <c r="N37" s="26"/>
    </row>
    <row r="38" spans="3:14" ht="18.600000000000001" customHeight="1" outlineLevel="1" x14ac:dyDescent="0.25">
      <c r="C38" s="26"/>
      <c r="D38" s="11"/>
      <c r="E38" s="11"/>
      <c r="F38" s="11"/>
      <c r="G38" s="11"/>
      <c r="K38" s="11" t="s">
        <v>585</v>
      </c>
      <c r="L38" s="26">
        <v>10</v>
      </c>
      <c r="M38" s="11"/>
      <c r="N38" s="11"/>
    </row>
    <row r="39" spans="3:14" ht="18.600000000000001" customHeight="1" outlineLevel="1" x14ac:dyDescent="0.25">
      <c r="C39" s="11"/>
      <c r="D39" s="11"/>
      <c r="E39" s="11"/>
      <c r="F39" s="11"/>
      <c r="G39" s="11"/>
      <c r="K39" s="11" t="s">
        <v>586</v>
      </c>
      <c r="L39" s="26">
        <v>7</v>
      </c>
      <c r="M39" s="11"/>
      <c r="N39" s="11"/>
    </row>
    <row r="40" spans="3:14" ht="18.600000000000001" customHeight="1" outlineLevel="1" x14ac:dyDescent="0.25">
      <c r="C40" s="11"/>
      <c r="D40" s="11"/>
      <c r="E40" s="11"/>
      <c r="F40" s="11"/>
      <c r="G40" s="11"/>
      <c r="K40" s="11" t="s">
        <v>587</v>
      </c>
      <c r="L40" s="26">
        <v>10</v>
      </c>
      <c r="M40" s="11"/>
      <c r="N40" s="11"/>
    </row>
    <row r="41" spans="3:14" ht="18.600000000000001" customHeight="1" outlineLevel="1" x14ac:dyDescent="0.25">
      <c r="C41" s="11"/>
      <c r="D41" s="11"/>
      <c r="E41" s="11"/>
      <c r="F41" s="11"/>
      <c r="G41" s="11"/>
      <c r="K41" s="11" t="s">
        <v>382</v>
      </c>
      <c r="L41" s="26"/>
      <c r="M41" s="11"/>
      <c r="N41" s="11"/>
    </row>
    <row r="42" spans="3:14" ht="18.600000000000001" customHeight="1" outlineLevel="1" x14ac:dyDescent="0.25">
      <c r="C42" s="11"/>
      <c r="D42" s="11"/>
      <c r="E42" s="11"/>
      <c r="F42" s="11"/>
      <c r="G42" s="11"/>
      <c r="K42" s="11" t="s">
        <v>383</v>
      </c>
      <c r="L42" s="26"/>
      <c r="M42" s="11"/>
      <c r="N42" s="11"/>
    </row>
    <row r="43" spans="3:14" ht="18.600000000000001" customHeight="1" outlineLevel="1" x14ac:dyDescent="0.25">
      <c r="C43" s="11"/>
      <c r="D43" s="11"/>
      <c r="E43" s="11"/>
      <c r="F43" s="11"/>
      <c r="G43" s="11"/>
      <c r="K43" s="11" t="s">
        <v>384</v>
      </c>
      <c r="L43" s="26"/>
      <c r="M43" s="11"/>
      <c r="N43" s="11"/>
    </row>
    <row r="44" spans="3:14" ht="13.15" customHeight="1" outlineLevel="1" x14ac:dyDescent="0.25"/>
    <row r="45" spans="3:14" ht="13.15" customHeight="1" outlineLevel="1" x14ac:dyDescent="0.25">
      <c r="C45" s="9" t="s">
        <v>40</v>
      </c>
      <c r="D45" s="35" t="s">
        <v>145</v>
      </c>
      <c r="K45" s="9" t="s">
        <v>40</v>
      </c>
      <c r="L45" s="35" t="s">
        <v>145</v>
      </c>
    </row>
    <row r="46" spans="3:14" ht="13.15" customHeight="1" x14ac:dyDescent="0.25"/>
    <row r="47" spans="3:14" ht="16.899999999999999" customHeight="1" x14ac:dyDescent="0.25">
      <c r="C47" s="72" t="s">
        <v>385</v>
      </c>
      <c r="K47" s="4" t="s">
        <v>386</v>
      </c>
    </row>
    <row r="48" spans="3:14" x14ac:dyDescent="0.25">
      <c r="C48" s="6"/>
      <c r="D48" s="6"/>
      <c r="K48" s="6"/>
      <c r="L48" s="24"/>
    </row>
    <row r="49" spans="3:16" x14ac:dyDescent="0.25">
      <c r="C49" s="150" t="s">
        <v>360</v>
      </c>
      <c r="D49" s="150" t="s">
        <v>361</v>
      </c>
      <c r="E49" s="153" t="s">
        <v>362</v>
      </c>
      <c r="F49" s="150" t="s">
        <v>363</v>
      </c>
      <c r="G49" s="150" t="s">
        <v>367</v>
      </c>
      <c r="H49" s="13"/>
      <c r="I49" s="5" t="s">
        <v>387</v>
      </c>
      <c r="J49" s="13"/>
      <c r="K49" s="150" t="s">
        <v>346</v>
      </c>
      <c r="L49" s="152" t="s">
        <v>367</v>
      </c>
      <c r="M49" s="152"/>
      <c r="N49" s="152"/>
      <c r="P49" s="1" t="s">
        <v>368</v>
      </c>
    </row>
    <row r="50" spans="3:16" x14ac:dyDescent="0.25">
      <c r="C50" s="151"/>
      <c r="D50" s="151"/>
      <c r="E50" s="153"/>
      <c r="F50" s="151"/>
      <c r="G50" s="151"/>
      <c r="H50" s="17"/>
      <c r="I50" s="17"/>
      <c r="J50" s="17"/>
      <c r="K50" s="151"/>
      <c r="L50" s="114" t="s">
        <v>369</v>
      </c>
      <c r="M50" s="114" t="s">
        <v>370</v>
      </c>
      <c r="N50" s="114" t="s">
        <v>371</v>
      </c>
      <c r="P50" s="1" t="s">
        <v>372</v>
      </c>
    </row>
    <row r="51" spans="3:16" ht="19.899999999999999" customHeight="1" x14ac:dyDescent="0.25">
      <c r="C51" s="26" t="s">
        <v>373</v>
      </c>
      <c r="D51" s="11"/>
      <c r="E51" s="11"/>
      <c r="F51" s="11"/>
      <c r="G51" s="26" t="s">
        <v>388</v>
      </c>
      <c r="I51" s="1" t="s">
        <v>389</v>
      </c>
      <c r="J51" s="74"/>
      <c r="K51" s="11" t="s">
        <v>390</v>
      </c>
      <c r="L51" s="11"/>
      <c r="M51" s="11"/>
      <c r="N51" s="26"/>
      <c r="P51" s="73" t="s">
        <v>377</v>
      </c>
    </row>
    <row r="52" spans="3:16" ht="19.899999999999999" customHeight="1" x14ac:dyDescent="0.25">
      <c r="C52" s="26" t="s">
        <v>378</v>
      </c>
      <c r="D52" s="11"/>
      <c r="E52" s="11"/>
      <c r="F52" s="11"/>
      <c r="G52" s="11"/>
      <c r="I52" s="1" t="s">
        <v>391</v>
      </c>
      <c r="K52" s="11" t="s">
        <v>392</v>
      </c>
      <c r="L52" s="11"/>
      <c r="M52" s="11"/>
      <c r="N52" s="11"/>
    </row>
    <row r="53" spans="3:16" ht="19.899999999999999" customHeight="1" x14ac:dyDescent="0.25">
      <c r="C53" s="11"/>
      <c r="D53" s="11"/>
      <c r="E53" s="11"/>
      <c r="F53" s="11"/>
      <c r="G53" s="11"/>
      <c r="I53" s="1" t="s">
        <v>393</v>
      </c>
      <c r="K53" s="11" t="s">
        <v>394</v>
      </c>
      <c r="L53" s="11"/>
      <c r="M53" s="11"/>
      <c r="N53" s="11"/>
    </row>
    <row r="54" spans="3:16" ht="19.899999999999999" customHeight="1" x14ac:dyDescent="0.25">
      <c r="C54" s="11"/>
      <c r="D54" s="11"/>
      <c r="E54" s="11"/>
      <c r="F54" s="11"/>
      <c r="G54" s="11"/>
      <c r="K54" s="11" t="s">
        <v>395</v>
      </c>
      <c r="L54" s="11"/>
      <c r="M54" s="11"/>
      <c r="N54" s="11"/>
    </row>
    <row r="55" spans="3:16" ht="19.899999999999999" customHeight="1" x14ac:dyDescent="0.25">
      <c r="C55" s="11"/>
      <c r="D55" s="11"/>
      <c r="E55" s="11"/>
      <c r="F55" s="11"/>
      <c r="G55" s="11"/>
      <c r="K55" s="11" t="s">
        <v>396</v>
      </c>
      <c r="L55" s="11"/>
      <c r="M55" s="11"/>
      <c r="N55" s="11"/>
    </row>
    <row r="56" spans="3:16" ht="19.899999999999999" customHeight="1" x14ac:dyDescent="0.25">
      <c r="C56" s="11"/>
      <c r="D56" s="11"/>
      <c r="E56" s="11"/>
      <c r="F56" s="11"/>
      <c r="G56" s="11"/>
      <c r="K56" s="11" t="s">
        <v>397</v>
      </c>
      <c r="L56" s="11"/>
      <c r="M56" s="11"/>
      <c r="N56" s="11"/>
    </row>
    <row r="57" spans="3:16" ht="19.899999999999999" customHeight="1" x14ac:dyDescent="0.25">
      <c r="C57" s="11"/>
      <c r="D57" s="11"/>
      <c r="E57" s="11"/>
      <c r="F57" s="11"/>
      <c r="G57" s="11"/>
      <c r="K57" s="11" t="s">
        <v>398</v>
      </c>
      <c r="L57" s="11"/>
      <c r="M57" s="11"/>
      <c r="N57" s="11"/>
    </row>
    <row r="58" spans="3:16" ht="13.15" customHeight="1" x14ac:dyDescent="0.25"/>
    <row r="59" spans="3:16" ht="13.15" customHeight="1" x14ac:dyDescent="0.25">
      <c r="C59" s="1" t="s">
        <v>26</v>
      </c>
      <c r="K59" s="1" t="s">
        <v>26</v>
      </c>
    </row>
    <row r="60" spans="3:16" ht="13.15" customHeight="1" outlineLevel="1" x14ac:dyDescent="0.25"/>
    <row r="61" spans="3:16" ht="13.15" customHeight="1" outlineLevel="1" x14ac:dyDescent="0.25">
      <c r="C61" s="150" t="s">
        <v>360</v>
      </c>
      <c r="D61" s="150" t="s">
        <v>361</v>
      </c>
      <c r="E61" s="153" t="s">
        <v>362</v>
      </c>
      <c r="F61" s="150" t="s">
        <v>363</v>
      </c>
      <c r="G61" s="150" t="s">
        <v>367</v>
      </c>
      <c r="K61" s="150" t="s">
        <v>346</v>
      </c>
      <c r="L61" s="152" t="s">
        <v>367</v>
      </c>
      <c r="M61" s="152"/>
      <c r="N61" s="152"/>
    </row>
    <row r="62" spans="3:16" ht="13.15" customHeight="1" outlineLevel="1" x14ac:dyDescent="0.25">
      <c r="C62" s="151"/>
      <c r="D62" s="151"/>
      <c r="E62" s="153"/>
      <c r="F62" s="151"/>
      <c r="G62" s="151"/>
      <c r="K62" s="151"/>
      <c r="L62" s="114" t="s">
        <v>399</v>
      </c>
      <c r="M62" s="114" t="s">
        <v>400</v>
      </c>
      <c r="N62" s="114" t="s">
        <v>371</v>
      </c>
    </row>
    <row r="63" spans="3:16" ht="19.899999999999999" customHeight="1" outlineLevel="1" x14ac:dyDescent="0.25">
      <c r="C63" s="26" t="s">
        <v>373</v>
      </c>
      <c r="D63" s="11" t="s">
        <v>401</v>
      </c>
      <c r="E63" s="11"/>
      <c r="F63" s="11" t="s">
        <v>402</v>
      </c>
      <c r="G63" s="26" t="s">
        <v>403</v>
      </c>
      <c r="K63" s="11" t="s">
        <v>124</v>
      </c>
      <c r="L63" s="26">
        <v>0</v>
      </c>
      <c r="M63" s="26">
        <v>10</v>
      </c>
      <c r="N63" s="26"/>
    </row>
    <row r="64" spans="3:16" ht="19.899999999999999" customHeight="1" outlineLevel="1" x14ac:dyDescent="0.25">
      <c r="C64" s="26" t="s">
        <v>373</v>
      </c>
      <c r="D64" s="11" t="s">
        <v>404</v>
      </c>
      <c r="E64" s="11"/>
      <c r="F64" s="11" t="s">
        <v>405</v>
      </c>
      <c r="G64" s="26" t="s">
        <v>406</v>
      </c>
      <c r="K64" s="11" t="s">
        <v>580</v>
      </c>
      <c r="L64" s="26">
        <v>0</v>
      </c>
      <c r="M64" s="26">
        <v>10</v>
      </c>
      <c r="N64" s="11"/>
    </row>
    <row r="65" spans="3:16" ht="19.899999999999999" customHeight="1" outlineLevel="1" x14ac:dyDescent="0.25">
      <c r="C65" s="26" t="s">
        <v>373</v>
      </c>
      <c r="D65" s="11" t="s">
        <v>407</v>
      </c>
      <c r="E65" s="11"/>
      <c r="F65" s="11" t="s">
        <v>578</v>
      </c>
      <c r="G65" s="26" t="s">
        <v>406</v>
      </c>
      <c r="K65" s="11" t="s">
        <v>581</v>
      </c>
      <c r="L65" s="26">
        <v>0</v>
      </c>
      <c r="M65" s="26">
        <v>8</v>
      </c>
      <c r="N65" s="11"/>
    </row>
    <row r="66" spans="3:16" ht="19.899999999999999" customHeight="1" outlineLevel="1" x14ac:dyDescent="0.25">
      <c r="C66" s="11"/>
      <c r="D66" s="11"/>
      <c r="E66" s="11"/>
      <c r="F66" s="11"/>
      <c r="G66" s="11"/>
      <c r="K66" s="11" t="s">
        <v>579</v>
      </c>
      <c r="L66" s="26">
        <v>8</v>
      </c>
      <c r="M66" s="26">
        <v>0</v>
      </c>
      <c r="N66" s="11"/>
    </row>
    <row r="67" spans="3:16" ht="19.899999999999999" customHeight="1" outlineLevel="1" x14ac:dyDescent="0.25">
      <c r="C67" s="11"/>
      <c r="D67" s="11"/>
      <c r="E67" s="11"/>
      <c r="F67" s="11"/>
      <c r="G67" s="11"/>
      <c r="K67" s="11" t="s">
        <v>396</v>
      </c>
      <c r="L67" s="26"/>
      <c r="M67" s="26"/>
      <c r="N67" s="11"/>
    </row>
    <row r="68" spans="3:16" ht="19.899999999999999" customHeight="1" outlineLevel="1" x14ac:dyDescent="0.25">
      <c r="C68" s="11"/>
      <c r="D68" s="11"/>
      <c r="E68" s="11"/>
      <c r="F68" s="11"/>
      <c r="G68" s="11"/>
      <c r="K68" s="11" t="s">
        <v>397</v>
      </c>
      <c r="L68" s="26"/>
      <c r="M68" s="26"/>
      <c r="N68" s="11"/>
    </row>
    <row r="69" spans="3:16" ht="20.65" customHeight="1" outlineLevel="1" x14ac:dyDescent="0.25">
      <c r="C69" s="11"/>
      <c r="D69" s="11"/>
      <c r="E69" s="11"/>
      <c r="F69" s="11"/>
      <c r="G69" s="11"/>
      <c r="K69" s="11" t="s">
        <v>398</v>
      </c>
      <c r="L69" s="26"/>
      <c r="M69" s="26"/>
      <c r="N69" s="11"/>
    </row>
    <row r="70" spans="3:16" ht="13.9" outlineLevel="1" x14ac:dyDescent="0.25"/>
    <row r="71" spans="3:16" ht="13.9" outlineLevel="1" x14ac:dyDescent="0.25">
      <c r="C71" s="9" t="s">
        <v>40</v>
      </c>
      <c r="D71" s="35" t="s">
        <v>408</v>
      </c>
      <c r="E71" s="1" t="s">
        <v>589</v>
      </c>
      <c r="K71" s="9" t="s">
        <v>40</v>
      </c>
      <c r="L71" s="35" t="s">
        <v>408</v>
      </c>
      <c r="N71" s="1" t="s">
        <v>589</v>
      </c>
    </row>
    <row r="72" spans="3:16" ht="13.9" x14ac:dyDescent="0.25">
      <c r="C72" s="24"/>
      <c r="K72" s="24"/>
    </row>
    <row r="73" spans="3:16" ht="18" x14ac:dyDescent="0.25">
      <c r="C73" s="72" t="s">
        <v>409</v>
      </c>
      <c r="K73" s="72" t="s">
        <v>410</v>
      </c>
      <c r="L73" s="24"/>
    </row>
    <row r="74" spans="3:16" x14ac:dyDescent="0.25">
      <c r="C74" s="6"/>
      <c r="D74" s="6"/>
      <c r="I74" s="5" t="s">
        <v>411</v>
      </c>
      <c r="K74" s="6"/>
      <c r="L74" s="24"/>
    </row>
    <row r="75" spans="3:16" x14ac:dyDescent="0.25">
      <c r="C75" s="150" t="s">
        <v>360</v>
      </c>
      <c r="D75" s="150" t="s">
        <v>361</v>
      </c>
      <c r="E75" s="153" t="s">
        <v>362</v>
      </c>
      <c r="F75" s="150" t="s">
        <v>363</v>
      </c>
      <c r="G75" s="150" t="s">
        <v>367</v>
      </c>
      <c r="H75" s="154"/>
      <c r="I75" s="154"/>
      <c r="J75" s="154"/>
      <c r="K75" s="150" t="s">
        <v>345</v>
      </c>
      <c r="L75" s="152" t="s">
        <v>367</v>
      </c>
      <c r="M75" s="152"/>
      <c r="N75" s="152"/>
      <c r="P75" s="1" t="s">
        <v>368</v>
      </c>
    </row>
    <row r="76" spans="3:16" x14ac:dyDescent="0.25">
      <c r="C76" s="151"/>
      <c r="D76" s="151"/>
      <c r="E76" s="153"/>
      <c r="F76" s="151"/>
      <c r="G76" s="151"/>
      <c r="H76" s="17"/>
      <c r="I76" s="17"/>
      <c r="J76" s="17"/>
      <c r="K76" s="151"/>
      <c r="L76" s="114" t="s">
        <v>369</v>
      </c>
      <c r="M76" s="114" t="s">
        <v>370</v>
      </c>
      <c r="N76" s="114" t="s">
        <v>371</v>
      </c>
      <c r="P76" s="1" t="s">
        <v>372</v>
      </c>
    </row>
    <row r="77" spans="3:16" ht="19.899999999999999" customHeight="1" x14ac:dyDescent="0.25">
      <c r="C77" s="26" t="s">
        <v>373</v>
      </c>
      <c r="D77" s="11"/>
      <c r="E77" s="11"/>
      <c r="F77" s="11"/>
      <c r="G77" s="26" t="s">
        <v>412</v>
      </c>
      <c r="I77" s="1" t="s">
        <v>413</v>
      </c>
      <c r="K77" s="11" t="s">
        <v>414</v>
      </c>
      <c r="L77" s="11"/>
      <c r="M77" s="11"/>
      <c r="N77" s="26"/>
      <c r="P77" s="73" t="s">
        <v>377</v>
      </c>
    </row>
    <row r="78" spans="3:16" ht="19.899999999999999" customHeight="1" x14ac:dyDescent="0.25">
      <c r="C78" s="26" t="s">
        <v>378</v>
      </c>
      <c r="D78" s="11"/>
      <c r="E78" s="11"/>
      <c r="F78" s="11"/>
      <c r="G78" s="11"/>
      <c r="I78" s="1" t="s">
        <v>393</v>
      </c>
      <c r="K78" s="11" t="s">
        <v>415</v>
      </c>
      <c r="L78" s="11"/>
      <c r="M78" s="11"/>
      <c r="N78" s="11"/>
    </row>
    <row r="79" spans="3:16" ht="19.899999999999999" customHeight="1" x14ac:dyDescent="0.25">
      <c r="C79" s="11"/>
      <c r="D79" s="11"/>
      <c r="E79" s="11"/>
      <c r="F79" s="11"/>
      <c r="G79" s="11"/>
      <c r="I79" s="1" t="s">
        <v>416</v>
      </c>
      <c r="K79" s="11" t="s">
        <v>417</v>
      </c>
      <c r="L79" s="11"/>
      <c r="M79" s="11"/>
      <c r="N79" s="11"/>
    </row>
    <row r="80" spans="3:16" ht="19.899999999999999" customHeight="1" x14ac:dyDescent="0.25">
      <c r="C80" s="11"/>
      <c r="D80" s="11"/>
      <c r="E80" s="11"/>
      <c r="F80" s="11"/>
      <c r="G80" s="11"/>
      <c r="I80" s="1" t="s">
        <v>418</v>
      </c>
      <c r="K80" s="11" t="s">
        <v>419</v>
      </c>
      <c r="L80" s="11"/>
      <c r="M80" s="11"/>
      <c r="N80" s="11"/>
    </row>
    <row r="81" spans="3:15" ht="19.899999999999999" customHeight="1" x14ac:dyDescent="0.25">
      <c r="C81" s="11"/>
      <c r="D81" s="11"/>
      <c r="E81" s="11"/>
      <c r="F81" s="11"/>
      <c r="G81" s="11"/>
      <c r="K81" s="11" t="s">
        <v>420</v>
      </c>
      <c r="L81" s="11"/>
      <c r="M81" s="11"/>
      <c r="N81" s="11"/>
    </row>
    <row r="82" spans="3:15" ht="19.899999999999999" customHeight="1" x14ac:dyDescent="0.25">
      <c r="C82" s="11"/>
      <c r="D82" s="11"/>
      <c r="E82" s="11"/>
      <c r="F82" s="11"/>
      <c r="G82" s="11"/>
      <c r="K82" s="11" t="s">
        <v>421</v>
      </c>
      <c r="L82" s="11"/>
      <c r="M82" s="11"/>
      <c r="N82" s="11"/>
    </row>
    <row r="83" spans="3:15" ht="19.899999999999999" customHeight="1" x14ac:dyDescent="0.25">
      <c r="C83" s="11"/>
      <c r="D83" s="11"/>
      <c r="E83" s="11"/>
      <c r="F83" s="11"/>
      <c r="G83" s="11"/>
      <c r="K83" s="11" t="s">
        <v>422</v>
      </c>
      <c r="L83" s="11"/>
      <c r="M83" s="11"/>
      <c r="N83" s="11"/>
    </row>
    <row r="85" spans="3:15" ht="13.9" x14ac:dyDescent="0.25">
      <c r="C85" s="1" t="s">
        <v>26</v>
      </c>
      <c r="K85" s="1" t="s">
        <v>26</v>
      </c>
    </row>
    <row r="86" spans="3:15" ht="13.9" outlineLevel="1" x14ac:dyDescent="0.25"/>
    <row r="87" spans="3:15" outlineLevel="1" x14ac:dyDescent="0.25">
      <c r="C87" s="150" t="s">
        <v>360</v>
      </c>
      <c r="D87" s="150" t="s">
        <v>361</v>
      </c>
      <c r="E87" s="153" t="s">
        <v>362</v>
      </c>
      <c r="F87" s="150" t="s">
        <v>363</v>
      </c>
      <c r="G87" s="150" t="s">
        <v>367</v>
      </c>
      <c r="K87" s="155" t="s">
        <v>345</v>
      </c>
      <c r="L87" s="152" t="s">
        <v>367</v>
      </c>
      <c r="M87" s="152"/>
      <c r="N87" s="152"/>
      <c r="O87" s="152"/>
    </row>
    <row r="88" spans="3:15" outlineLevel="1" x14ac:dyDescent="0.25">
      <c r="C88" s="151"/>
      <c r="D88" s="151"/>
      <c r="E88" s="153"/>
      <c r="F88" s="151"/>
      <c r="G88" s="151"/>
      <c r="K88" s="151"/>
      <c r="L88" s="115" t="s">
        <v>423</v>
      </c>
      <c r="M88" s="115" t="s">
        <v>424</v>
      </c>
      <c r="N88" s="115" t="s">
        <v>425</v>
      </c>
      <c r="O88" s="115" t="s">
        <v>426</v>
      </c>
    </row>
    <row r="89" spans="3:15" ht="19.899999999999999" customHeight="1" outlineLevel="1" x14ac:dyDescent="0.25">
      <c r="C89" s="26" t="s">
        <v>427</v>
      </c>
      <c r="D89" s="11" t="s">
        <v>428</v>
      </c>
      <c r="E89" s="11"/>
      <c r="F89" s="11" t="s">
        <v>429</v>
      </c>
      <c r="G89" s="26" t="s">
        <v>430</v>
      </c>
      <c r="K89" s="11" t="s">
        <v>431</v>
      </c>
      <c r="L89" s="75" t="s">
        <v>432</v>
      </c>
      <c r="M89" s="75">
        <v>2</v>
      </c>
      <c r="N89" s="75">
        <v>8</v>
      </c>
      <c r="O89" s="75">
        <v>2</v>
      </c>
    </row>
    <row r="90" spans="3:15" ht="19.899999999999999" customHeight="1" outlineLevel="1" x14ac:dyDescent="0.25">
      <c r="C90" s="26" t="s">
        <v>427</v>
      </c>
      <c r="D90" s="11" t="s">
        <v>433</v>
      </c>
      <c r="E90" s="11"/>
      <c r="F90" s="11" t="s">
        <v>434</v>
      </c>
      <c r="G90" s="26" t="s">
        <v>435</v>
      </c>
      <c r="K90" s="11" t="s">
        <v>436</v>
      </c>
      <c r="L90" s="75" t="s">
        <v>437</v>
      </c>
      <c r="M90" s="75">
        <v>6</v>
      </c>
      <c r="N90" s="75">
        <v>8</v>
      </c>
      <c r="O90" s="75">
        <v>2</v>
      </c>
    </row>
    <row r="91" spans="3:15" ht="19.899999999999999" customHeight="1" outlineLevel="1" x14ac:dyDescent="0.25">
      <c r="C91" s="26" t="s">
        <v>438</v>
      </c>
      <c r="D91" s="11" t="s">
        <v>439</v>
      </c>
      <c r="E91" s="11"/>
      <c r="F91" s="11" t="s">
        <v>440</v>
      </c>
      <c r="G91" s="26" t="s">
        <v>576</v>
      </c>
      <c r="K91" s="11" t="s">
        <v>286</v>
      </c>
      <c r="L91" s="75" t="s">
        <v>432</v>
      </c>
      <c r="M91" s="75">
        <v>6</v>
      </c>
      <c r="N91" s="75">
        <v>4</v>
      </c>
      <c r="O91" s="75">
        <v>2</v>
      </c>
    </row>
    <row r="92" spans="3:15" ht="19.899999999999999" customHeight="1" outlineLevel="1" x14ac:dyDescent="0.25">
      <c r="C92" s="26" t="s">
        <v>427</v>
      </c>
      <c r="D92" s="11" t="s">
        <v>428</v>
      </c>
      <c r="E92" s="11"/>
      <c r="F92" s="11" t="s">
        <v>441</v>
      </c>
      <c r="G92" s="26" t="s">
        <v>442</v>
      </c>
      <c r="K92" s="11" t="s">
        <v>443</v>
      </c>
      <c r="L92" s="75" t="s">
        <v>444</v>
      </c>
      <c r="M92" s="75">
        <v>4</v>
      </c>
      <c r="N92" s="75">
        <v>2</v>
      </c>
      <c r="O92" s="75">
        <v>6</v>
      </c>
    </row>
    <row r="93" spans="3:15" ht="19.899999999999999" customHeight="1" outlineLevel="1" x14ac:dyDescent="0.25">
      <c r="C93" s="11"/>
      <c r="D93" s="11"/>
      <c r="E93" s="11"/>
      <c r="F93" s="11"/>
      <c r="G93" s="11"/>
      <c r="K93" s="11" t="s">
        <v>445</v>
      </c>
      <c r="L93" s="75" t="s">
        <v>444</v>
      </c>
      <c r="M93" s="75">
        <v>4</v>
      </c>
      <c r="N93" s="75">
        <v>2</v>
      </c>
      <c r="O93" s="75">
        <v>6</v>
      </c>
    </row>
    <row r="94" spans="3:15" ht="19.899999999999999" customHeight="1" outlineLevel="1" x14ac:dyDescent="0.25">
      <c r="C94" s="11"/>
      <c r="D94" s="11"/>
      <c r="E94" s="11"/>
      <c r="F94" s="11"/>
      <c r="G94" s="11"/>
      <c r="K94" s="11" t="s">
        <v>421</v>
      </c>
      <c r="L94" s="75"/>
      <c r="M94" s="75"/>
      <c r="N94" s="75"/>
      <c r="O94" s="75"/>
    </row>
    <row r="95" spans="3:15" ht="19.899999999999999" customHeight="1" outlineLevel="1" x14ac:dyDescent="0.25">
      <c r="C95" s="11"/>
      <c r="D95" s="11"/>
      <c r="E95" s="11"/>
      <c r="F95" s="11"/>
      <c r="G95" s="11"/>
      <c r="K95" s="11" t="s">
        <v>422</v>
      </c>
      <c r="L95" s="75"/>
      <c r="M95" s="75"/>
      <c r="N95" s="75"/>
      <c r="O95" s="75"/>
    </row>
    <row r="96" spans="3:15" ht="13.9" outlineLevel="1" x14ac:dyDescent="0.25"/>
    <row r="97" spans="3:16" ht="13.9" outlineLevel="1" x14ac:dyDescent="0.25">
      <c r="C97" s="9" t="s">
        <v>40</v>
      </c>
      <c r="D97" s="35" t="s">
        <v>446</v>
      </c>
      <c r="K97" s="9" t="s">
        <v>40</v>
      </c>
      <c r="L97" s="35" t="s">
        <v>446</v>
      </c>
    </row>
    <row r="98" spans="3:16" ht="13.9" x14ac:dyDescent="0.25">
      <c r="C98" s="24"/>
      <c r="K98" s="24"/>
    </row>
    <row r="99" spans="3:16" ht="18" x14ac:dyDescent="0.25">
      <c r="C99" s="72" t="s">
        <v>447</v>
      </c>
      <c r="K99" s="72" t="s">
        <v>448</v>
      </c>
      <c r="L99" s="24"/>
    </row>
    <row r="100" spans="3:16" ht="15.75" x14ac:dyDescent="0.25">
      <c r="C100" s="6"/>
      <c r="D100" s="6"/>
      <c r="K100" s="6"/>
      <c r="L100" s="24"/>
    </row>
    <row r="101" spans="3:16" x14ac:dyDescent="0.25">
      <c r="C101" s="150" t="s">
        <v>360</v>
      </c>
      <c r="D101" s="150" t="s">
        <v>361</v>
      </c>
      <c r="E101" s="153" t="s">
        <v>362</v>
      </c>
      <c r="F101" s="150" t="s">
        <v>363</v>
      </c>
      <c r="G101" s="150" t="s">
        <v>367</v>
      </c>
      <c r="H101" s="13"/>
      <c r="I101" s="5" t="s">
        <v>449</v>
      </c>
      <c r="J101" s="13"/>
      <c r="K101" s="150" t="s">
        <v>344</v>
      </c>
      <c r="L101" s="152" t="s">
        <v>367</v>
      </c>
      <c r="M101" s="152"/>
      <c r="N101" s="152"/>
      <c r="P101" s="1" t="s">
        <v>368</v>
      </c>
    </row>
    <row r="102" spans="3:16" x14ac:dyDescent="0.25">
      <c r="C102" s="151"/>
      <c r="D102" s="151"/>
      <c r="E102" s="153"/>
      <c r="F102" s="151"/>
      <c r="G102" s="151"/>
      <c r="H102" s="17"/>
      <c r="I102" s="17"/>
      <c r="J102" s="17"/>
      <c r="K102" s="151"/>
      <c r="L102" s="114" t="s">
        <v>369</v>
      </c>
      <c r="M102" s="114" t="s">
        <v>370</v>
      </c>
      <c r="N102" s="114" t="s">
        <v>371</v>
      </c>
      <c r="P102" s="1" t="s">
        <v>372</v>
      </c>
    </row>
    <row r="103" spans="3:16" ht="19.899999999999999" customHeight="1" x14ac:dyDescent="0.25">
      <c r="C103" s="26" t="s">
        <v>373</v>
      </c>
      <c r="D103" s="11"/>
      <c r="E103" s="11"/>
      <c r="F103" s="11"/>
      <c r="G103" s="26" t="s">
        <v>450</v>
      </c>
      <c r="I103" s="1" t="s">
        <v>413</v>
      </c>
      <c r="K103" s="11" t="s">
        <v>451</v>
      </c>
      <c r="L103" s="11"/>
      <c r="M103" s="11"/>
      <c r="N103" s="26"/>
      <c r="P103" s="73" t="s">
        <v>377</v>
      </c>
    </row>
    <row r="104" spans="3:16" ht="19.899999999999999" customHeight="1" x14ac:dyDescent="0.25">
      <c r="C104" s="26" t="s">
        <v>378</v>
      </c>
      <c r="D104" s="11"/>
      <c r="E104" s="11"/>
      <c r="F104" s="11"/>
      <c r="G104" s="11"/>
      <c r="I104" s="1" t="s">
        <v>393</v>
      </c>
      <c r="K104" s="11" t="s">
        <v>452</v>
      </c>
      <c r="L104" s="11"/>
      <c r="M104" s="11"/>
      <c r="N104" s="11"/>
    </row>
    <row r="105" spans="3:16" ht="19.899999999999999" customHeight="1" x14ac:dyDescent="0.25">
      <c r="C105" s="11"/>
      <c r="D105" s="11"/>
      <c r="E105" s="11"/>
      <c r="F105" s="11"/>
      <c r="G105" s="11"/>
      <c r="I105" s="1" t="s">
        <v>416</v>
      </c>
      <c r="K105" s="11" t="s">
        <v>453</v>
      </c>
      <c r="L105" s="11"/>
      <c r="M105" s="11"/>
      <c r="N105" s="11"/>
    </row>
    <row r="106" spans="3:16" ht="19.899999999999999" customHeight="1" x14ac:dyDescent="0.25">
      <c r="C106" s="11"/>
      <c r="D106" s="11"/>
      <c r="E106" s="11"/>
      <c r="F106" s="11"/>
      <c r="G106" s="11"/>
      <c r="I106" s="1" t="s">
        <v>418</v>
      </c>
      <c r="K106" s="11" t="s">
        <v>454</v>
      </c>
      <c r="L106" s="11"/>
      <c r="M106" s="11"/>
      <c r="N106" s="11"/>
    </row>
    <row r="107" spans="3:16" ht="19.899999999999999" customHeight="1" x14ac:dyDescent="0.25">
      <c r="C107" s="11"/>
      <c r="D107" s="11"/>
      <c r="E107" s="11"/>
      <c r="F107" s="11"/>
      <c r="G107" s="11"/>
      <c r="K107" s="11" t="s">
        <v>455</v>
      </c>
      <c r="L107" s="11"/>
      <c r="M107" s="11"/>
      <c r="N107" s="11"/>
    </row>
    <row r="108" spans="3:16" ht="19.899999999999999" customHeight="1" x14ac:dyDescent="0.25">
      <c r="C108" s="11"/>
      <c r="D108" s="11"/>
      <c r="E108" s="11"/>
      <c r="F108" s="11"/>
      <c r="G108" s="11"/>
      <c r="K108" s="11" t="s">
        <v>456</v>
      </c>
      <c r="L108" s="11"/>
      <c r="M108" s="11"/>
      <c r="N108" s="11"/>
    </row>
    <row r="109" spans="3:16" ht="19.899999999999999" customHeight="1" x14ac:dyDescent="0.25">
      <c r="C109" s="11"/>
      <c r="D109" s="11"/>
      <c r="E109" s="11"/>
      <c r="F109" s="11"/>
      <c r="G109" s="11"/>
      <c r="K109" s="11" t="s">
        <v>457</v>
      </c>
      <c r="L109" s="11"/>
      <c r="M109" s="11"/>
      <c r="N109" s="11"/>
    </row>
    <row r="111" spans="3:16" x14ac:dyDescent="0.25">
      <c r="C111" s="1" t="s">
        <v>26</v>
      </c>
      <c r="K111" s="1" t="s">
        <v>26</v>
      </c>
    </row>
    <row r="112" spans="3:16" outlineLevel="1" x14ac:dyDescent="0.25"/>
    <row r="113" spans="3:14" outlineLevel="1" x14ac:dyDescent="0.25">
      <c r="C113" s="150" t="s">
        <v>360</v>
      </c>
      <c r="D113" s="150" t="s">
        <v>361</v>
      </c>
      <c r="E113" s="153" t="s">
        <v>362</v>
      </c>
      <c r="F113" s="150" t="s">
        <v>363</v>
      </c>
      <c r="G113" s="150" t="s">
        <v>367</v>
      </c>
      <c r="K113" s="150" t="s">
        <v>344</v>
      </c>
      <c r="L113" s="152" t="s">
        <v>367</v>
      </c>
      <c r="M113" s="152"/>
      <c r="N113" s="152"/>
    </row>
    <row r="114" spans="3:14" outlineLevel="1" x14ac:dyDescent="0.25">
      <c r="C114" s="151"/>
      <c r="D114" s="151"/>
      <c r="E114" s="153"/>
      <c r="F114" s="151"/>
      <c r="G114" s="151"/>
      <c r="K114" s="151"/>
      <c r="L114" s="114" t="s">
        <v>575</v>
      </c>
      <c r="M114" s="114" t="s">
        <v>370</v>
      </c>
      <c r="N114" s="114" t="s">
        <v>371</v>
      </c>
    </row>
    <row r="115" spans="3:14" ht="19.899999999999999" customHeight="1" outlineLevel="1" x14ac:dyDescent="0.25">
      <c r="C115" s="26" t="s">
        <v>373</v>
      </c>
      <c r="D115" s="11" t="s">
        <v>570</v>
      </c>
      <c r="E115" s="11"/>
      <c r="F115" s="11" t="s">
        <v>571</v>
      </c>
      <c r="G115" s="26" t="s">
        <v>450</v>
      </c>
      <c r="K115" s="11" t="s">
        <v>572</v>
      </c>
      <c r="L115" s="26">
        <v>6</v>
      </c>
      <c r="M115" s="11"/>
      <c r="N115" s="26"/>
    </row>
    <row r="116" spans="3:14" ht="19.899999999999999" customHeight="1" outlineLevel="1" x14ac:dyDescent="0.25">
      <c r="C116" s="26"/>
      <c r="D116" s="11"/>
      <c r="E116" s="11"/>
      <c r="F116" s="11"/>
      <c r="G116" s="11"/>
      <c r="K116" s="11" t="s">
        <v>573</v>
      </c>
      <c r="L116" s="26">
        <v>2</v>
      </c>
      <c r="M116" s="11"/>
      <c r="N116" s="11"/>
    </row>
    <row r="117" spans="3:14" ht="19.899999999999999" customHeight="1" outlineLevel="1" x14ac:dyDescent="0.25">
      <c r="C117" s="11"/>
      <c r="D117" s="11"/>
      <c r="E117" s="11"/>
      <c r="F117" s="11"/>
      <c r="G117" s="11"/>
      <c r="K117" s="11" t="s">
        <v>574</v>
      </c>
      <c r="L117" s="26">
        <v>1</v>
      </c>
      <c r="M117" s="11"/>
      <c r="N117" s="11"/>
    </row>
    <row r="118" spans="3:14" ht="19.899999999999999" customHeight="1" outlineLevel="1" x14ac:dyDescent="0.25">
      <c r="C118" s="11"/>
      <c r="D118" s="11"/>
      <c r="E118" s="11"/>
      <c r="F118" s="11"/>
      <c r="G118" s="11"/>
      <c r="K118" s="11" t="s">
        <v>582</v>
      </c>
      <c r="L118" s="26">
        <v>4</v>
      </c>
      <c r="M118" s="11"/>
      <c r="N118" s="11"/>
    </row>
    <row r="119" spans="3:14" ht="19.899999999999999" customHeight="1" outlineLevel="1" x14ac:dyDescent="0.25">
      <c r="C119" s="11"/>
      <c r="D119" s="11"/>
      <c r="E119" s="11"/>
      <c r="F119" s="11"/>
      <c r="G119" s="11"/>
      <c r="K119" s="11" t="s">
        <v>455</v>
      </c>
      <c r="L119" s="26"/>
      <c r="M119" s="11"/>
      <c r="N119" s="11"/>
    </row>
    <row r="120" spans="3:14" ht="19.899999999999999" customHeight="1" outlineLevel="1" x14ac:dyDescent="0.25">
      <c r="C120" s="11"/>
      <c r="D120" s="11"/>
      <c r="E120" s="11"/>
      <c r="F120" s="11"/>
      <c r="G120" s="11"/>
      <c r="K120" s="11" t="s">
        <v>456</v>
      </c>
      <c r="L120" s="26"/>
      <c r="M120" s="11"/>
      <c r="N120" s="11"/>
    </row>
    <row r="121" spans="3:14" ht="19.899999999999999" customHeight="1" outlineLevel="1" x14ac:dyDescent="0.25">
      <c r="C121" s="11"/>
      <c r="D121" s="11"/>
      <c r="E121" s="11"/>
      <c r="F121" s="11"/>
      <c r="G121" s="11"/>
      <c r="K121" s="11" t="s">
        <v>457</v>
      </c>
      <c r="L121" s="26"/>
      <c r="M121" s="11"/>
      <c r="N121" s="11"/>
    </row>
    <row r="122" spans="3:14" outlineLevel="1" x14ac:dyDescent="0.25"/>
    <row r="123" spans="3:14" outlineLevel="1" x14ac:dyDescent="0.25">
      <c r="C123" s="9" t="s">
        <v>40</v>
      </c>
      <c r="D123" s="35" t="s">
        <v>577</v>
      </c>
      <c r="K123" s="9" t="s">
        <v>40</v>
      </c>
      <c r="L123" s="35" t="s">
        <v>577</v>
      </c>
    </row>
  </sheetData>
  <mergeCells count="57">
    <mergeCell ref="G75:G76"/>
    <mergeCell ref="F75:F76"/>
    <mergeCell ref="D75:D76"/>
    <mergeCell ref="C75:C76"/>
    <mergeCell ref="G101:G102"/>
    <mergeCell ref="F101:F102"/>
    <mergeCell ref="D101:D102"/>
    <mergeCell ref="C101:C102"/>
    <mergeCell ref="E75:E76"/>
    <mergeCell ref="E101:E102"/>
    <mergeCell ref="C87:C88"/>
    <mergeCell ref="D87:D88"/>
    <mergeCell ref="E87:E88"/>
    <mergeCell ref="F87:F88"/>
    <mergeCell ref="G87:G88"/>
    <mergeCell ref="C23:C24"/>
    <mergeCell ref="D23:D24"/>
    <mergeCell ref="C49:C50"/>
    <mergeCell ref="L23:N23"/>
    <mergeCell ref="L49:N49"/>
    <mergeCell ref="F23:F24"/>
    <mergeCell ref="G23:G24"/>
    <mergeCell ref="G49:G50"/>
    <mergeCell ref="F49:F50"/>
    <mergeCell ref="D49:D50"/>
    <mergeCell ref="E23:E24"/>
    <mergeCell ref="E49:E50"/>
    <mergeCell ref="C35:C36"/>
    <mergeCell ref="D35:D36"/>
    <mergeCell ref="E35:E36"/>
    <mergeCell ref="F35:F36"/>
    <mergeCell ref="H75:J75"/>
    <mergeCell ref="L75:N75"/>
    <mergeCell ref="L101:N101"/>
    <mergeCell ref="K23:K24"/>
    <mergeCell ref="K49:K50"/>
    <mergeCell ref="K75:K76"/>
    <mergeCell ref="K101:K102"/>
    <mergeCell ref="K87:K88"/>
    <mergeCell ref="L87:O87"/>
    <mergeCell ref="G35:G36"/>
    <mergeCell ref="K35:K36"/>
    <mergeCell ref="L35:N35"/>
    <mergeCell ref="C61:C62"/>
    <mergeCell ref="D61:D62"/>
    <mergeCell ref="E61:E62"/>
    <mergeCell ref="F61:F62"/>
    <mergeCell ref="G61:G62"/>
    <mergeCell ref="K61:K62"/>
    <mergeCell ref="L61:N61"/>
    <mergeCell ref="K113:K114"/>
    <mergeCell ref="L113:N113"/>
    <mergeCell ref="C113:C114"/>
    <mergeCell ref="D113:D114"/>
    <mergeCell ref="E113:E114"/>
    <mergeCell ref="F113:F114"/>
    <mergeCell ref="G113:G114"/>
  </mergeCells>
  <hyperlinks>
    <hyperlink ref="D123" r:id="rId1" display="https://energypost.eu/carbon-tax-laboratory-europe-shows-u-s-it-has-no-effect-on-aggregate-jobs-growth/" xr:uid="{FBE9C1FC-9184-462A-A7E1-FD9306BACCC3}"/>
    <hyperlink ref="L123" r:id="rId2" display="https://energypost.eu/carbon-tax-laboratory-europe-shows-u-s-it-has-no-effect-on-aggregate-jobs-growth/" xr:uid="{E805A177-41C7-4F80-8270-F49FFC91D4E7}"/>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0E18-C396-47F7-8096-2339968B42F7}">
  <sheetPr>
    <tabColor rgb="FF5A7478"/>
  </sheetPr>
  <dimension ref="B2:K133"/>
  <sheetViews>
    <sheetView zoomScale="80" zoomScaleNormal="80" workbookViewId="0"/>
  </sheetViews>
  <sheetFormatPr defaultColWidth="8.7109375" defaultRowHeight="15" outlineLevelRow="1" x14ac:dyDescent="0.25"/>
  <cols>
    <col min="1" max="1" width="6" style="1" customWidth="1"/>
    <col min="2" max="2" width="2.28515625" style="1" customWidth="1"/>
    <col min="3" max="3" width="75.42578125" style="1" customWidth="1"/>
    <col min="4" max="4" width="16" style="1" customWidth="1"/>
    <col min="5" max="8" width="28.7109375" style="1" customWidth="1"/>
    <col min="9" max="16384" width="8.7109375" style="1"/>
  </cols>
  <sheetData>
    <row r="2" spans="2:9" ht="20.45" x14ac:dyDescent="0.35">
      <c r="B2" s="3" t="s">
        <v>458</v>
      </c>
      <c r="D2" s="4"/>
      <c r="E2" s="4"/>
    </row>
    <row r="3" spans="2:9" ht="13.9" customHeight="1" x14ac:dyDescent="0.35">
      <c r="C3" s="3"/>
      <c r="D3" s="4"/>
      <c r="E3" s="4"/>
    </row>
    <row r="4" spans="2:9" ht="18" x14ac:dyDescent="0.25">
      <c r="C4" s="4" t="s">
        <v>459</v>
      </c>
      <c r="D4" s="6"/>
      <c r="E4" s="6"/>
    </row>
    <row r="5" spans="2:9" ht="13.9" x14ac:dyDescent="0.25">
      <c r="C5" s="14"/>
    </row>
    <row r="6" spans="2:9" ht="13.9" x14ac:dyDescent="0.25">
      <c r="C6" s="120" t="s">
        <v>460</v>
      </c>
      <c r="D6" s="120" t="s">
        <v>461</v>
      </c>
      <c r="E6" s="120" t="s">
        <v>13</v>
      </c>
      <c r="F6" s="120" t="s">
        <v>462</v>
      </c>
      <c r="G6" s="14"/>
      <c r="I6" s="1" t="s">
        <v>463</v>
      </c>
    </row>
    <row r="7" spans="2:9" x14ac:dyDescent="0.25">
      <c r="C7" s="157" t="s">
        <v>464</v>
      </c>
      <c r="D7" s="11">
        <v>1</v>
      </c>
      <c r="E7" s="11" t="s">
        <v>465</v>
      </c>
      <c r="F7" s="11">
        <v>0</v>
      </c>
      <c r="I7" s="1" t="s">
        <v>466</v>
      </c>
    </row>
    <row r="8" spans="2:9" x14ac:dyDescent="0.25">
      <c r="C8" s="158"/>
      <c r="D8" s="11">
        <v>2</v>
      </c>
      <c r="E8" s="11" t="s">
        <v>467</v>
      </c>
      <c r="F8" s="11">
        <v>0</v>
      </c>
      <c r="I8" s="73" t="s">
        <v>468</v>
      </c>
    </row>
    <row r="9" spans="2:9" x14ac:dyDescent="0.25">
      <c r="C9" s="158"/>
      <c r="D9" s="11">
        <v>3</v>
      </c>
      <c r="E9" s="11" t="s">
        <v>469</v>
      </c>
      <c r="F9" s="11">
        <v>0</v>
      </c>
    </row>
    <row r="10" spans="2:9" x14ac:dyDescent="0.25">
      <c r="C10" s="158"/>
      <c r="D10" s="11">
        <v>4</v>
      </c>
      <c r="E10" s="11" t="s">
        <v>470</v>
      </c>
      <c r="F10" s="11">
        <v>0</v>
      </c>
    </row>
    <row r="11" spans="2:9" x14ac:dyDescent="0.25">
      <c r="C11" s="158"/>
      <c r="D11" s="11">
        <v>5</v>
      </c>
      <c r="E11" s="11" t="s">
        <v>471</v>
      </c>
      <c r="F11" s="11">
        <v>0</v>
      </c>
    </row>
    <row r="12" spans="2:9" x14ac:dyDescent="0.25">
      <c r="C12" s="158"/>
      <c r="D12" s="11">
        <v>6</v>
      </c>
      <c r="E12" s="11" t="s">
        <v>472</v>
      </c>
      <c r="F12" s="11">
        <v>0</v>
      </c>
    </row>
    <row r="13" spans="2:9" x14ac:dyDescent="0.25">
      <c r="C13" s="159"/>
      <c r="D13" s="11">
        <v>7</v>
      </c>
      <c r="E13" s="11" t="s">
        <v>473</v>
      </c>
      <c r="F13" s="11">
        <v>0</v>
      </c>
    </row>
    <row r="14" spans="2:9" ht="13.9" x14ac:dyDescent="0.25">
      <c r="C14" s="27" t="s">
        <v>474</v>
      </c>
      <c r="D14" s="11">
        <v>8</v>
      </c>
      <c r="E14" s="11" t="s">
        <v>475</v>
      </c>
      <c r="F14" s="11">
        <v>0</v>
      </c>
    </row>
    <row r="15" spans="2:9" ht="13.9" x14ac:dyDescent="0.25">
      <c r="C15" s="27" t="s">
        <v>476</v>
      </c>
      <c r="D15" s="11">
        <v>9</v>
      </c>
      <c r="E15" s="11" t="s">
        <v>477</v>
      </c>
      <c r="F15" s="11">
        <v>0</v>
      </c>
    </row>
    <row r="16" spans="2:9" x14ac:dyDescent="0.25">
      <c r="C16" s="160" t="s">
        <v>478</v>
      </c>
      <c r="D16" s="11">
        <v>10</v>
      </c>
      <c r="E16" s="11" t="s">
        <v>479</v>
      </c>
      <c r="F16" s="11">
        <v>0</v>
      </c>
    </row>
    <row r="17" spans="3:6" x14ac:dyDescent="0.25">
      <c r="C17" s="161"/>
      <c r="D17" s="11">
        <v>11</v>
      </c>
      <c r="E17" s="11" t="s">
        <v>480</v>
      </c>
      <c r="F17" s="11">
        <v>0</v>
      </c>
    </row>
    <row r="18" spans="3:6" ht="13.9" x14ac:dyDescent="0.25">
      <c r="C18" s="76"/>
    </row>
    <row r="19" spans="3:6" ht="13.9" x14ac:dyDescent="0.25">
      <c r="C19" s="1" t="s">
        <v>26</v>
      </c>
    </row>
    <row r="20" spans="3:6" ht="13.9" outlineLevel="1" x14ac:dyDescent="0.25">
      <c r="C20" s="76"/>
    </row>
    <row r="21" spans="3:6" ht="13.9" outlineLevel="1" x14ac:dyDescent="0.25">
      <c r="C21" s="120" t="s">
        <v>460</v>
      </c>
      <c r="D21" s="120" t="s">
        <v>461</v>
      </c>
      <c r="E21" s="120" t="s">
        <v>13</v>
      </c>
      <c r="F21" s="120" t="s">
        <v>462</v>
      </c>
    </row>
    <row r="22" spans="3:6" outlineLevel="1" x14ac:dyDescent="0.25">
      <c r="C22" s="157" t="s">
        <v>464</v>
      </c>
      <c r="D22" s="11">
        <v>1</v>
      </c>
      <c r="E22" s="11" t="s">
        <v>481</v>
      </c>
      <c r="F22" s="11">
        <v>0</v>
      </c>
    </row>
    <row r="23" spans="3:6" outlineLevel="1" x14ac:dyDescent="0.25">
      <c r="C23" s="158"/>
      <c r="D23" s="11">
        <v>2</v>
      </c>
      <c r="E23" s="11" t="s">
        <v>482</v>
      </c>
      <c r="F23" s="11">
        <v>0</v>
      </c>
    </row>
    <row r="24" spans="3:6" outlineLevel="1" x14ac:dyDescent="0.25">
      <c r="C24" s="158"/>
      <c r="D24" s="11">
        <v>3</v>
      </c>
      <c r="E24" s="11" t="s">
        <v>483</v>
      </c>
      <c r="F24" s="11">
        <v>0</v>
      </c>
    </row>
    <row r="25" spans="3:6" outlineLevel="1" x14ac:dyDescent="0.25">
      <c r="C25" s="158"/>
      <c r="D25" s="11">
        <v>4</v>
      </c>
      <c r="E25" s="11" t="s">
        <v>484</v>
      </c>
      <c r="F25" s="11">
        <v>0</v>
      </c>
    </row>
    <row r="26" spans="3:6" ht="13.9" outlineLevel="1" x14ac:dyDescent="0.25">
      <c r="C26" s="27" t="s">
        <v>474</v>
      </c>
      <c r="D26" s="11">
        <v>5</v>
      </c>
      <c r="E26" s="11" t="s">
        <v>485</v>
      </c>
      <c r="F26" s="11">
        <v>0</v>
      </c>
    </row>
    <row r="27" spans="3:6" ht="13.9" outlineLevel="1" x14ac:dyDescent="0.25">
      <c r="C27" s="27" t="s">
        <v>476</v>
      </c>
      <c r="D27" s="11">
        <v>6</v>
      </c>
      <c r="E27" s="11" t="s">
        <v>486</v>
      </c>
      <c r="F27" s="11">
        <v>0</v>
      </c>
    </row>
    <row r="28" spans="3:6" ht="13.9" outlineLevel="1" x14ac:dyDescent="0.25">
      <c r="C28" s="16"/>
    </row>
    <row r="29" spans="3:6" ht="13.9" outlineLevel="1" x14ac:dyDescent="0.25">
      <c r="C29" s="9" t="s">
        <v>40</v>
      </c>
      <c r="D29" s="35" t="s">
        <v>408</v>
      </c>
    </row>
    <row r="30" spans="3:6" ht="13.9" x14ac:dyDescent="0.25">
      <c r="C30" s="77"/>
    </row>
    <row r="31" spans="3:6" ht="18" x14ac:dyDescent="0.25">
      <c r="C31" s="4" t="s">
        <v>487</v>
      </c>
      <c r="D31" s="4"/>
    </row>
    <row r="33" spans="3:9" ht="13.9" x14ac:dyDescent="0.25">
      <c r="C33" s="120" t="s">
        <v>488</v>
      </c>
      <c r="D33" s="120" t="s">
        <v>13</v>
      </c>
      <c r="E33" s="120" t="s">
        <v>489</v>
      </c>
      <c r="F33" s="120" t="s">
        <v>490</v>
      </c>
      <c r="G33" s="120" t="s">
        <v>491</v>
      </c>
      <c r="I33" s="1" t="s">
        <v>492</v>
      </c>
    </row>
    <row r="34" spans="3:9" ht="13.9" x14ac:dyDescent="0.25">
      <c r="C34" s="28">
        <v>1</v>
      </c>
      <c r="D34" s="11" t="s">
        <v>493</v>
      </c>
      <c r="E34" s="11"/>
      <c r="F34" s="11"/>
      <c r="G34" s="11"/>
    </row>
    <row r="35" spans="3:9" ht="13.9" x14ac:dyDescent="0.25">
      <c r="C35" s="28">
        <v>2</v>
      </c>
      <c r="D35" s="11" t="s">
        <v>494</v>
      </c>
      <c r="E35" s="11"/>
      <c r="F35" s="11"/>
      <c r="G35" s="11"/>
    </row>
    <row r="36" spans="3:9" ht="13.9" x14ac:dyDescent="0.25">
      <c r="C36" s="28">
        <v>3</v>
      </c>
      <c r="D36" s="11" t="s">
        <v>495</v>
      </c>
      <c r="E36" s="11"/>
      <c r="F36" s="11"/>
      <c r="G36" s="11"/>
    </row>
    <row r="37" spans="3:9" ht="13.9" x14ac:dyDescent="0.25">
      <c r="C37" s="28">
        <v>4</v>
      </c>
      <c r="D37" s="11" t="s">
        <v>496</v>
      </c>
      <c r="E37" s="11"/>
      <c r="F37" s="11"/>
      <c r="G37" s="11"/>
    </row>
    <row r="38" spans="3:9" ht="13.9" x14ac:dyDescent="0.25">
      <c r="C38" s="28">
        <v>5</v>
      </c>
      <c r="D38" s="11" t="s">
        <v>497</v>
      </c>
      <c r="E38" s="11"/>
      <c r="F38" s="11"/>
      <c r="G38" s="11"/>
    </row>
    <row r="39" spans="3:9" ht="13.9" x14ac:dyDescent="0.25">
      <c r="C39" s="28">
        <v>6</v>
      </c>
      <c r="D39" s="11" t="s">
        <v>498</v>
      </c>
      <c r="E39" s="11"/>
      <c r="F39" s="11"/>
      <c r="G39" s="11"/>
    </row>
    <row r="41" spans="3:9" ht="13.9" x14ac:dyDescent="0.25">
      <c r="C41" s="1" t="s">
        <v>26</v>
      </c>
    </row>
    <row r="42" spans="3:9" ht="13.9" outlineLevel="1" x14ac:dyDescent="0.25"/>
    <row r="43" spans="3:9" ht="13.9" outlineLevel="1" x14ac:dyDescent="0.25">
      <c r="C43" s="120" t="s">
        <v>488</v>
      </c>
      <c r="D43" s="120" t="s">
        <v>13</v>
      </c>
      <c r="E43" s="120" t="s">
        <v>489</v>
      </c>
      <c r="F43" s="120" t="s">
        <v>490</v>
      </c>
      <c r="G43" s="120" t="s">
        <v>491</v>
      </c>
    </row>
    <row r="44" spans="3:9" outlineLevel="1" x14ac:dyDescent="0.25">
      <c r="C44" s="28">
        <v>1</v>
      </c>
      <c r="D44" s="11" t="s">
        <v>499</v>
      </c>
      <c r="E44" s="11" t="s">
        <v>500</v>
      </c>
      <c r="F44" s="11" t="s">
        <v>501</v>
      </c>
      <c r="G44" s="11" t="s">
        <v>502</v>
      </c>
    </row>
    <row r="45" spans="3:9" outlineLevel="1" x14ac:dyDescent="0.25">
      <c r="C45" s="28">
        <v>2</v>
      </c>
      <c r="D45" s="11" t="s">
        <v>503</v>
      </c>
      <c r="E45" s="11" t="s">
        <v>500</v>
      </c>
      <c r="F45" s="11" t="s">
        <v>501</v>
      </c>
      <c r="G45" s="11" t="s">
        <v>504</v>
      </c>
    </row>
    <row r="46" spans="3:9" outlineLevel="1" x14ac:dyDescent="0.25">
      <c r="C46" s="28">
        <v>3</v>
      </c>
      <c r="D46" s="11" t="s">
        <v>505</v>
      </c>
      <c r="E46" s="11" t="s">
        <v>500</v>
      </c>
      <c r="F46" s="11" t="s">
        <v>506</v>
      </c>
      <c r="G46" s="11" t="s">
        <v>507</v>
      </c>
    </row>
    <row r="47" spans="3:9" outlineLevel="1" x14ac:dyDescent="0.25">
      <c r="C47" s="28">
        <v>4</v>
      </c>
      <c r="D47" s="11" t="s">
        <v>508</v>
      </c>
      <c r="E47" s="11" t="s">
        <v>509</v>
      </c>
      <c r="F47" s="11" t="s">
        <v>510</v>
      </c>
      <c r="G47" s="11" t="s">
        <v>511</v>
      </c>
    </row>
    <row r="48" spans="3:9" outlineLevel="1" x14ac:dyDescent="0.25">
      <c r="C48" s="28">
        <v>5</v>
      </c>
      <c r="D48" s="11" t="s">
        <v>512</v>
      </c>
      <c r="E48" s="11" t="s">
        <v>513</v>
      </c>
      <c r="F48" s="11" t="s">
        <v>514</v>
      </c>
      <c r="G48" s="11" t="s">
        <v>515</v>
      </c>
    </row>
    <row r="49" spans="3:9" outlineLevel="1" x14ac:dyDescent="0.25">
      <c r="C49" s="28">
        <v>6</v>
      </c>
      <c r="D49" s="11" t="s">
        <v>516</v>
      </c>
      <c r="E49" s="11" t="s">
        <v>513</v>
      </c>
      <c r="F49" s="11" t="s">
        <v>517</v>
      </c>
      <c r="G49" s="11" t="s">
        <v>504</v>
      </c>
    </row>
    <row r="50" spans="3:9" ht="13.9" outlineLevel="1" x14ac:dyDescent="0.25"/>
    <row r="51" spans="3:9" ht="13.9" outlineLevel="1" x14ac:dyDescent="0.25">
      <c r="C51" s="9" t="s">
        <v>40</v>
      </c>
      <c r="D51" s="35" t="s">
        <v>408</v>
      </c>
    </row>
    <row r="53" spans="3:9" ht="14.65" customHeight="1" x14ac:dyDescent="0.25">
      <c r="C53" s="4" t="s">
        <v>518</v>
      </c>
      <c r="D53" s="4"/>
      <c r="E53" s="4"/>
    </row>
    <row r="55" spans="3:9" x14ac:dyDescent="0.25">
      <c r="C55" s="121" t="s">
        <v>519</v>
      </c>
      <c r="D55" s="122" t="s">
        <v>520</v>
      </c>
      <c r="E55" s="81" t="s">
        <v>521</v>
      </c>
      <c r="I55" s="1" t="s">
        <v>522</v>
      </c>
    </row>
    <row r="56" spans="3:9" x14ac:dyDescent="0.25">
      <c r="C56" s="121" t="s">
        <v>523</v>
      </c>
      <c r="D56" s="122" t="s">
        <v>524</v>
      </c>
      <c r="E56" s="81" t="s">
        <v>521</v>
      </c>
      <c r="I56" s="35" t="s">
        <v>306</v>
      </c>
    </row>
    <row r="57" spans="3:9" x14ac:dyDescent="0.25">
      <c r="C57" s="78"/>
      <c r="D57" s="80"/>
      <c r="E57" s="59"/>
    </row>
    <row r="58" spans="3:9" x14ac:dyDescent="0.25">
      <c r="C58" s="121" t="s">
        <v>525</v>
      </c>
      <c r="D58" s="122" t="s">
        <v>526</v>
      </c>
      <c r="E58" s="82" t="s">
        <v>527</v>
      </c>
    </row>
    <row r="59" spans="3:9" x14ac:dyDescent="0.25">
      <c r="C59" s="121" t="s">
        <v>528</v>
      </c>
      <c r="D59" s="122" t="s">
        <v>526</v>
      </c>
      <c r="E59" s="81" t="s">
        <v>521</v>
      </c>
    </row>
    <row r="60" spans="3:9" x14ac:dyDescent="0.25">
      <c r="C60" s="121" t="s">
        <v>529</v>
      </c>
      <c r="D60" s="122" t="s">
        <v>526</v>
      </c>
      <c r="E60" s="82" t="s">
        <v>527</v>
      </c>
    </row>
    <row r="61" spans="3:9" x14ac:dyDescent="0.25">
      <c r="C61" s="121" t="s">
        <v>530</v>
      </c>
      <c r="D61" s="122" t="s">
        <v>531</v>
      </c>
      <c r="E61" s="81" t="s">
        <v>521</v>
      </c>
    </row>
    <row r="62" spans="3:9" x14ac:dyDescent="0.25">
      <c r="C62" s="121" t="s">
        <v>532</v>
      </c>
      <c r="D62" s="122" t="s">
        <v>533</v>
      </c>
      <c r="E62" s="81" t="s">
        <v>521</v>
      </c>
    </row>
    <row r="63" spans="3:9" x14ac:dyDescent="0.25">
      <c r="C63" s="121" t="s">
        <v>534</v>
      </c>
      <c r="D63" s="122" t="s">
        <v>533</v>
      </c>
      <c r="E63" s="81" t="s">
        <v>521</v>
      </c>
    </row>
    <row r="64" spans="3:9" x14ac:dyDescent="0.25">
      <c r="C64" s="121" t="s">
        <v>535</v>
      </c>
      <c r="D64" s="122" t="s">
        <v>536</v>
      </c>
      <c r="E64" s="82" t="s">
        <v>527</v>
      </c>
    </row>
    <row r="65" spans="3:5" x14ac:dyDescent="0.25">
      <c r="C65" s="120" t="s">
        <v>537</v>
      </c>
      <c r="D65" s="122" t="s">
        <v>538</v>
      </c>
      <c r="E65" s="88" t="s">
        <v>527</v>
      </c>
    </row>
    <row r="66" spans="3:5" x14ac:dyDescent="0.25">
      <c r="C66" s="78"/>
      <c r="D66" s="80"/>
      <c r="E66" s="59"/>
    </row>
    <row r="67" spans="3:5" x14ac:dyDescent="0.25">
      <c r="C67" s="121" t="s">
        <v>539</v>
      </c>
      <c r="D67" s="122" t="s">
        <v>540</v>
      </c>
      <c r="E67" s="83" t="s">
        <v>521</v>
      </c>
    </row>
    <row r="68" spans="3:5" x14ac:dyDescent="0.25">
      <c r="C68" s="120" t="s">
        <v>541</v>
      </c>
      <c r="D68" s="122" t="s">
        <v>542</v>
      </c>
      <c r="E68" s="88" t="s">
        <v>527</v>
      </c>
    </row>
    <row r="70" spans="3:5" x14ac:dyDescent="0.25">
      <c r="C70" s="1" t="s">
        <v>26</v>
      </c>
    </row>
    <row r="71" spans="3:5" outlineLevel="1" x14ac:dyDescent="0.25"/>
    <row r="72" spans="3:5" outlineLevel="1" x14ac:dyDescent="0.25">
      <c r="C72" s="121" t="s">
        <v>519</v>
      </c>
      <c r="D72" s="122" t="s">
        <v>520</v>
      </c>
      <c r="E72" s="84">
        <v>9482</v>
      </c>
    </row>
    <row r="73" spans="3:5" outlineLevel="1" x14ac:dyDescent="0.25">
      <c r="C73" s="121" t="s">
        <v>523</v>
      </c>
      <c r="D73" s="122" t="s">
        <v>524</v>
      </c>
      <c r="E73" s="84">
        <v>14.1</v>
      </c>
    </row>
    <row r="74" spans="3:5" outlineLevel="1" x14ac:dyDescent="0.25">
      <c r="C74" s="78"/>
      <c r="D74" s="80"/>
      <c r="E74" s="85"/>
    </row>
    <row r="75" spans="3:5" outlineLevel="1" x14ac:dyDescent="0.25">
      <c r="C75" s="121" t="s">
        <v>525</v>
      </c>
      <c r="D75" s="122" t="s">
        <v>526</v>
      </c>
      <c r="E75" s="86">
        <f>(E72/E73)/24</f>
        <v>28.020094562647756</v>
      </c>
    </row>
    <row r="76" spans="3:5" outlineLevel="1" x14ac:dyDescent="0.25">
      <c r="C76" s="121" t="s">
        <v>528</v>
      </c>
      <c r="D76" s="122" t="s">
        <v>526</v>
      </c>
      <c r="E76" s="84">
        <v>5</v>
      </c>
    </row>
    <row r="77" spans="3:5" outlineLevel="1" x14ac:dyDescent="0.25">
      <c r="C77" s="121" t="s">
        <v>529</v>
      </c>
      <c r="D77" s="122" t="s">
        <v>526</v>
      </c>
      <c r="E77" s="86">
        <f>E76+E75</f>
        <v>33.020094562647756</v>
      </c>
    </row>
    <row r="78" spans="3:5" outlineLevel="1" x14ac:dyDescent="0.25">
      <c r="C78" s="121" t="s">
        <v>530</v>
      </c>
      <c r="D78" s="122" t="s">
        <v>531</v>
      </c>
      <c r="E78" s="84">
        <v>6</v>
      </c>
    </row>
    <row r="79" spans="3:5" outlineLevel="1" x14ac:dyDescent="0.25">
      <c r="C79" s="121" t="s">
        <v>532</v>
      </c>
      <c r="D79" s="122" t="s">
        <v>533</v>
      </c>
      <c r="E79" s="84">
        <v>55.5</v>
      </c>
    </row>
    <row r="80" spans="3:5" outlineLevel="1" x14ac:dyDescent="0.25">
      <c r="C80" s="121" t="s">
        <v>534</v>
      </c>
      <c r="D80" s="122" t="s">
        <v>533</v>
      </c>
      <c r="E80" s="84">
        <v>27.9</v>
      </c>
    </row>
    <row r="81" spans="3:11" outlineLevel="1" x14ac:dyDescent="0.25">
      <c r="C81" s="121" t="s">
        <v>535</v>
      </c>
      <c r="D81" s="122" t="s">
        <v>536</v>
      </c>
      <c r="E81" s="86">
        <f>E80*E76+E79*E75</f>
        <v>1694.6152482269504</v>
      </c>
    </row>
    <row r="82" spans="3:11" outlineLevel="1" x14ac:dyDescent="0.25">
      <c r="C82" s="120" t="s">
        <v>537</v>
      </c>
      <c r="D82" s="122" t="s">
        <v>538</v>
      </c>
      <c r="E82" s="87">
        <f>E81*E78</f>
        <v>10167.691489361703</v>
      </c>
    </row>
    <row r="83" spans="3:11" outlineLevel="1" x14ac:dyDescent="0.25">
      <c r="C83" s="78"/>
      <c r="D83" s="80"/>
      <c r="E83" s="85"/>
    </row>
    <row r="84" spans="3:11" outlineLevel="1" x14ac:dyDescent="0.25">
      <c r="C84" s="121" t="s">
        <v>543</v>
      </c>
      <c r="D84" s="122" t="s">
        <v>540</v>
      </c>
      <c r="E84" s="84">
        <v>3.8</v>
      </c>
    </row>
    <row r="85" spans="3:11" outlineLevel="1" x14ac:dyDescent="0.25">
      <c r="C85" s="120" t="s">
        <v>541</v>
      </c>
      <c r="D85" s="122" t="s">
        <v>542</v>
      </c>
      <c r="E85" s="87">
        <f>E84*E82</f>
        <v>38637.22765957447</v>
      </c>
    </row>
    <row r="86" spans="3:11" outlineLevel="1" x14ac:dyDescent="0.25"/>
    <row r="87" spans="3:11" outlineLevel="1" x14ac:dyDescent="0.25">
      <c r="C87" s="9" t="s">
        <v>40</v>
      </c>
      <c r="D87" s="35" t="s">
        <v>408</v>
      </c>
    </row>
    <row r="89" spans="3:11" ht="18" x14ac:dyDescent="0.25">
      <c r="C89" s="4" t="s">
        <v>544</v>
      </c>
    </row>
    <row r="90" spans="3:11" ht="12.6" customHeight="1" x14ac:dyDescent="0.25">
      <c r="C90" s="4"/>
    </row>
    <row r="91" spans="3:11" ht="15" customHeight="1" x14ac:dyDescent="0.25">
      <c r="C91" s="91"/>
      <c r="D91" s="90"/>
      <c r="E91" s="7" t="s">
        <v>493</v>
      </c>
      <c r="F91" s="7" t="s">
        <v>494</v>
      </c>
      <c r="G91" s="7" t="s">
        <v>495</v>
      </c>
      <c r="H91" s="7" t="s">
        <v>496</v>
      </c>
      <c r="K91" s="1" t="s">
        <v>545</v>
      </c>
    </row>
    <row r="92" spans="3:11" ht="15.75" x14ac:dyDescent="0.25">
      <c r="C92" s="123" t="s">
        <v>9</v>
      </c>
      <c r="D92" s="11"/>
      <c r="E92" s="11"/>
      <c r="F92" s="11"/>
      <c r="G92" s="11"/>
      <c r="H92" s="11"/>
      <c r="K92" s="1" t="s">
        <v>546</v>
      </c>
    </row>
    <row r="93" spans="3:11" x14ac:dyDescent="0.25">
      <c r="C93" s="11" t="s">
        <v>547</v>
      </c>
      <c r="D93" s="11" t="s">
        <v>548</v>
      </c>
      <c r="E93" s="11"/>
      <c r="F93" s="11"/>
      <c r="G93" s="11"/>
      <c r="H93" s="11"/>
    </row>
    <row r="94" spans="3:11" x14ac:dyDescent="0.25">
      <c r="C94" s="11" t="s">
        <v>549</v>
      </c>
      <c r="D94" s="11" t="s">
        <v>550</v>
      </c>
      <c r="E94" s="11"/>
      <c r="F94" s="11"/>
      <c r="G94" s="11"/>
      <c r="H94" s="11"/>
    </row>
    <row r="95" spans="3:11" x14ac:dyDescent="0.25">
      <c r="C95" s="78"/>
      <c r="D95" s="80"/>
      <c r="E95" s="80"/>
      <c r="F95" s="80"/>
      <c r="G95" s="80"/>
      <c r="H95" s="79"/>
    </row>
    <row r="96" spans="3:11" ht="15.75" x14ac:dyDescent="0.25">
      <c r="C96" s="124" t="s">
        <v>77</v>
      </c>
      <c r="D96" s="11"/>
      <c r="E96" s="11"/>
      <c r="F96" s="11"/>
      <c r="G96" s="11"/>
      <c r="H96" s="11"/>
    </row>
    <row r="97" spans="3:8" x14ac:dyDescent="0.25">
      <c r="C97" s="11" t="s">
        <v>551</v>
      </c>
      <c r="D97" s="11" t="s">
        <v>552</v>
      </c>
      <c r="E97" s="11"/>
      <c r="F97" s="11"/>
      <c r="G97" s="11"/>
      <c r="H97" s="11"/>
    </row>
    <row r="98" spans="3:8" x14ac:dyDescent="0.25">
      <c r="C98" s="11" t="s">
        <v>553</v>
      </c>
      <c r="D98" s="11" t="s">
        <v>552</v>
      </c>
      <c r="E98" s="11"/>
      <c r="F98" s="11"/>
      <c r="G98" s="11"/>
      <c r="H98" s="11"/>
    </row>
    <row r="99" spans="3:8" x14ac:dyDescent="0.25">
      <c r="C99" s="11" t="s">
        <v>554</v>
      </c>
      <c r="D99" s="89" t="s">
        <v>555</v>
      </c>
      <c r="E99" s="11"/>
      <c r="F99" s="11"/>
      <c r="G99" s="11"/>
      <c r="H99" s="11"/>
    </row>
    <row r="100" spans="3:8" x14ac:dyDescent="0.25">
      <c r="C100" s="78"/>
      <c r="D100" s="80"/>
      <c r="E100" s="80"/>
      <c r="F100" s="80"/>
      <c r="G100" s="80"/>
      <c r="H100" s="79"/>
    </row>
    <row r="101" spans="3:8" ht="15.75" x14ac:dyDescent="0.25">
      <c r="C101" s="125" t="s">
        <v>200</v>
      </c>
      <c r="D101" s="11"/>
      <c r="E101" s="11"/>
      <c r="F101" s="11"/>
      <c r="G101" s="11"/>
      <c r="H101" s="11"/>
    </row>
    <row r="102" spans="3:8" x14ac:dyDescent="0.25">
      <c r="C102" s="11" t="s">
        <v>556</v>
      </c>
      <c r="D102" s="11" t="s">
        <v>548</v>
      </c>
      <c r="E102" s="11"/>
      <c r="F102" s="11"/>
      <c r="G102" s="11"/>
      <c r="H102" s="11"/>
    </row>
    <row r="103" spans="3:8" x14ac:dyDescent="0.25">
      <c r="C103" s="11" t="s">
        <v>557</v>
      </c>
      <c r="D103" s="11" t="s">
        <v>558</v>
      </c>
      <c r="E103" s="11"/>
      <c r="F103" s="11"/>
      <c r="G103" s="11"/>
      <c r="H103" s="11"/>
    </row>
    <row r="104" spans="3:8" x14ac:dyDescent="0.25">
      <c r="C104" s="11" t="s">
        <v>559</v>
      </c>
      <c r="D104" s="11" t="s">
        <v>552</v>
      </c>
      <c r="E104" s="11"/>
      <c r="F104" s="11"/>
      <c r="G104" s="11"/>
      <c r="H104" s="11"/>
    </row>
    <row r="105" spans="3:8" x14ac:dyDescent="0.25">
      <c r="C105" s="78"/>
      <c r="D105" s="80"/>
      <c r="E105" s="80"/>
      <c r="F105" s="80"/>
      <c r="G105" s="80"/>
      <c r="H105" s="79"/>
    </row>
    <row r="106" spans="3:8" ht="15.75" x14ac:dyDescent="0.25">
      <c r="C106" s="126" t="s">
        <v>339</v>
      </c>
      <c r="D106" s="11"/>
      <c r="E106" s="11"/>
      <c r="F106" s="11"/>
      <c r="G106" s="11"/>
      <c r="H106" s="11"/>
    </row>
    <row r="107" spans="3:8" x14ac:dyDescent="0.25">
      <c r="C107" s="11" t="s">
        <v>560</v>
      </c>
      <c r="D107" s="11" t="s">
        <v>561</v>
      </c>
      <c r="E107" s="11"/>
      <c r="F107" s="11"/>
      <c r="G107" s="11"/>
      <c r="H107" s="11"/>
    </row>
    <row r="108" spans="3:8" x14ac:dyDescent="0.25">
      <c r="C108" s="78"/>
      <c r="D108" s="80"/>
      <c r="E108" s="80"/>
      <c r="F108" s="80"/>
      <c r="G108" s="80"/>
      <c r="H108" s="79"/>
    </row>
    <row r="109" spans="3:8" ht="15.75" x14ac:dyDescent="0.25">
      <c r="C109" s="127" t="s">
        <v>458</v>
      </c>
      <c r="D109" s="11"/>
      <c r="E109" s="11"/>
      <c r="F109" s="11"/>
      <c r="G109" s="11"/>
      <c r="H109" s="11"/>
    </row>
    <row r="110" spans="3:8" x14ac:dyDescent="0.25">
      <c r="C110" s="11" t="s">
        <v>562</v>
      </c>
      <c r="D110" s="11" t="s">
        <v>542</v>
      </c>
      <c r="E110" s="11"/>
      <c r="F110" s="11"/>
      <c r="G110" s="11"/>
      <c r="H110" s="11"/>
    </row>
    <row r="112" spans="3:8" x14ac:dyDescent="0.25">
      <c r="C112" s="1" t="s">
        <v>26</v>
      </c>
    </row>
    <row r="113" spans="3:8" outlineLevel="1" x14ac:dyDescent="0.25"/>
    <row r="114" spans="3:8" ht="15" customHeight="1" outlineLevel="1" x14ac:dyDescent="0.25">
      <c r="C114" s="91"/>
      <c r="D114" s="90"/>
      <c r="E114" s="7" t="s">
        <v>493</v>
      </c>
      <c r="F114" s="7" t="s">
        <v>494</v>
      </c>
      <c r="G114" s="7" t="s">
        <v>495</v>
      </c>
      <c r="H114" s="7" t="s">
        <v>496</v>
      </c>
    </row>
    <row r="115" spans="3:8" ht="15.75" outlineLevel="1" x14ac:dyDescent="0.25">
      <c r="C115" s="123" t="s">
        <v>9</v>
      </c>
      <c r="D115" s="11"/>
      <c r="E115" s="11"/>
      <c r="F115" s="11"/>
      <c r="G115" s="11"/>
      <c r="H115" s="11"/>
    </row>
    <row r="116" spans="3:8" outlineLevel="1" x14ac:dyDescent="0.25">
      <c r="C116" s="11" t="s">
        <v>563</v>
      </c>
      <c r="D116" s="11" t="s">
        <v>548</v>
      </c>
      <c r="E116" s="41">
        <v>4500</v>
      </c>
      <c r="F116" s="41">
        <v>1000</v>
      </c>
      <c r="G116" s="41">
        <v>1000</v>
      </c>
      <c r="H116" s="41">
        <v>3000</v>
      </c>
    </row>
    <row r="117" spans="3:8" outlineLevel="1" x14ac:dyDescent="0.25">
      <c r="C117" s="11" t="s">
        <v>564</v>
      </c>
      <c r="D117" s="11" t="s">
        <v>550</v>
      </c>
      <c r="E117" s="41">
        <v>2000</v>
      </c>
      <c r="F117" s="41">
        <v>1200</v>
      </c>
      <c r="G117" s="41">
        <v>500</v>
      </c>
      <c r="H117" s="41">
        <v>800</v>
      </c>
    </row>
    <row r="118" spans="3:8" outlineLevel="1" x14ac:dyDescent="0.25">
      <c r="C118" s="78"/>
      <c r="D118" s="80"/>
      <c r="E118" s="80"/>
      <c r="F118" s="80"/>
      <c r="G118" s="80"/>
      <c r="H118" s="79"/>
    </row>
    <row r="119" spans="3:8" ht="15.75" outlineLevel="1" x14ac:dyDescent="0.25">
      <c r="C119" s="124" t="s">
        <v>77</v>
      </c>
      <c r="D119" s="11"/>
      <c r="E119" s="11"/>
      <c r="F119" s="11"/>
      <c r="G119" s="11"/>
      <c r="H119" s="11"/>
    </row>
    <row r="120" spans="3:8" outlineLevel="1" x14ac:dyDescent="0.25">
      <c r="C120" s="11" t="s">
        <v>551</v>
      </c>
      <c r="D120" s="11" t="s">
        <v>552</v>
      </c>
      <c r="E120" s="23">
        <v>0.12</v>
      </c>
      <c r="F120" s="23">
        <v>0.5</v>
      </c>
      <c r="G120" s="23">
        <v>0.1</v>
      </c>
      <c r="H120" s="23">
        <v>0.28000000000000003</v>
      </c>
    </row>
    <row r="121" spans="3:8" outlineLevel="1" x14ac:dyDescent="0.25">
      <c r="C121" s="11" t="s">
        <v>553</v>
      </c>
      <c r="D121" s="11" t="s">
        <v>552</v>
      </c>
      <c r="E121" s="23">
        <v>0.48</v>
      </c>
      <c r="F121" s="23">
        <v>0.19</v>
      </c>
      <c r="G121" s="23">
        <v>0.2</v>
      </c>
      <c r="H121" s="23">
        <v>0.13</v>
      </c>
    </row>
    <row r="122" spans="3:8" outlineLevel="1" x14ac:dyDescent="0.25">
      <c r="C122" s="11" t="s">
        <v>565</v>
      </c>
      <c r="D122" s="89" t="s">
        <v>555</v>
      </c>
      <c r="E122" s="11">
        <v>3</v>
      </c>
      <c r="F122" s="11">
        <v>4</v>
      </c>
      <c r="G122" s="11">
        <v>1</v>
      </c>
      <c r="H122" s="11">
        <v>7</v>
      </c>
    </row>
    <row r="123" spans="3:8" outlineLevel="1" x14ac:dyDescent="0.25">
      <c r="C123" s="78"/>
      <c r="D123" s="80"/>
      <c r="E123" s="80"/>
      <c r="F123" s="80"/>
      <c r="G123" s="80"/>
      <c r="H123" s="79"/>
    </row>
    <row r="124" spans="3:8" ht="15.75" outlineLevel="1" x14ac:dyDescent="0.25">
      <c r="C124" s="125" t="s">
        <v>200</v>
      </c>
      <c r="D124" s="11"/>
      <c r="E124" s="11"/>
      <c r="F124" s="11"/>
      <c r="G124" s="11"/>
      <c r="H124" s="11"/>
    </row>
    <row r="125" spans="3:8" outlineLevel="1" x14ac:dyDescent="0.25">
      <c r="C125" s="11" t="s">
        <v>556</v>
      </c>
      <c r="D125" s="11" t="s">
        <v>548</v>
      </c>
      <c r="E125" s="41">
        <v>10000</v>
      </c>
      <c r="F125" s="41">
        <v>5000</v>
      </c>
      <c r="G125" s="41">
        <v>2800</v>
      </c>
      <c r="H125" s="41">
        <v>722</v>
      </c>
    </row>
    <row r="126" spans="3:8" outlineLevel="1" x14ac:dyDescent="0.25">
      <c r="C126" s="11" t="s">
        <v>557</v>
      </c>
      <c r="D126" s="11" t="s">
        <v>558</v>
      </c>
      <c r="E126" s="41">
        <v>441000000</v>
      </c>
      <c r="F126" s="41">
        <v>1995000000</v>
      </c>
      <c r="G126" s="41">
        <v>1419000000</v>
      </c>
      <c r="H126" s="41">
        <v>468000000</v>
      </c>
    </row>
    <row r="127" spans="3:8" outlineLevel="1" x14ac:dyDescent="0.25">
      <c r="C127" s="11" t="s">
        <v>559</v>
      </c>
      <c r="D127" s="11" t="s">
        <v>552</v>
      </c>
      <c r="E127" s="23">
        <v>0.1</v>
      </c>
      <c r="F127" s="23">
        <v>0.27</v>
      </c>
      <c r="G127" s="23">
        <v>0.01</v>
      </c>
      <c r="H127" s="23">
        <v>0.05</v>
      </c>
    </row>
    <row r="128" spans="3:8" outlineLevel="1" x14ac:dyDescent="0.25">
      <c r="C128" s="78"/>
      <c r="D128" s="80"/>
      <c r="E128" s="80"/>
      <c r="F128" s="80"/>
      <c r="G128" s="80"/>
      <c r="H128" s="79"/>
    </row>
    <row r="129" spans="3:8" ht="15.75" outlineLevel="1" x14ac:dyDescent="0.25">
      <c r="C129" s="126" t="s">
        <v>339</v>
      </c>
      <c r="D129" s="11"/>
      <c r="E129" s="11"/>
      <c r="F129" s="11"/>
      <c r="G129" s="11"/>
      <c r="H129" s="11"/>
    </row>
    <row r="130" spans="3:8" outlineLevel="1" x14ac:dyDescent="0.25">
      <c r="C130" s="11" t="s">
        <v>560</v>
      </c>
      <c r="D130" s="11" t="s">
        <v>561</v>
      </c>
      <c r="E130" s="11">
        <v>2</v>
      </c>
      <c r="F130" s="11">
        <v>3</v>
      </c>
      <c r="G130" s="11">
        <v>5</v>
      </c>
      <c r="H130" s="11">
        <v>1</v>
      </c>
    </row>
    <row r="131" spans="3:8" outlineLevel="1" x14ac:dyDescent="0.25">
      <c r="C131" s="78"/>
      <c r="D131" s="80"/>
      <c r="E131" s="80"/>
      <c r="F131" s="80"/>
      <c r="G131" s="80"/>
      <c r="H131" s="79"/>
    </row>
    <row r="132" spans="3:8" ht="15.75" outlineLevel="1" x14ac:dyDescent="0.25">
      <c r="C132" s="127" t="s">
        <v>458</v>
      </c>
      <c r="D132" s="11"/>
      <c r="E132" s="11"/>
      <c r="F132" s="11"/>
      <c r="G132" s="11"/>
      <c r="H132" s="11"/>
    </row>
    <row r="133" spans="3:8" outlineLevel="1" x14ac:dyDescent="0.25">
      <c r="C133" s="11" t="s">
        <v>562</v>
      </c>
      <c r="D133" s="11" t="s">
        <v>542</v>
      </c>
      <c r="E133" s="41">
        <v>3700000</v>
      </c>
      <c r="F133" s="41">
        <v>2337000</v>
      </c>
      <c r="G133" s="41">
        <v>1379000</v>
      </c>
      <c r="H133" s="41">
        <v>2941000</v>
      </c>
    </row>
  </sheetData>
  <mergeCells count="3">
    <mergeCell ref="C7:C13"/>
    <mergeCell ref="C16:C17"/>
    <mergeCell ref="C22:C25"/>
  </mergeCells>
  <phoneticPr fontId="1" type="noConversion"/>
  <conditionalFormatting sqref="E116:H116">
    <cfRule type="colorScale" priority="11">
      <colorScale>
        <cfvo type="min"/>
        <cfvo type="percentile" val="50"/>
        <cfvo type="max"/>
        <color theme="9" tint="0.79998168889431442"/>
        <color theme="0"/>
        <color rgb="FF63BE7B"/>
      </colorScale>
    </cfRule>
  </conditionalFormatting>
  <conditionalFormatting sqref="E117:H117">
    <cfRule type="colorScale" priority="10">
      <colorScale>
        <cfvo type="min"/>
        <cfvo type="percentile" val="50"/>
        <cfvo type="max"/>
        <color rgb="FF00B050"/>
        <color theme="0"/>
        <color theme="9" tint="0.79998168889431442"/>
      </colorScale>
    </cfRule>
  </conditionalFormatting>
  <conditionalFormatting sqref="E120:H120">
    <cfRule type="colorScale" priority="9">
      <colorScale>
        <cfvo type="min"/>
        <cfvo type="percentile" val="50"/>
        <cfvo type="max"/>
        <color theme="9" tint="0.79998168889431442"/>
        <color theme="0"/>
        <color rgb="FF63BE7B"/>
      </colorScale>
    </cfRule>
  </conditionalFormatting>
  <conditionalFormatting sqref="E121:H121">
    <cfRule type="colorScale" priority="8">
      <colorScale>
        <cfvo type="min"/>
        <cfvo type="percentile" val="50"/>
        <cfvo type="max"/>
        <color theme="9" tint="0.79998168889431442"/>
        <color theme="0"/>
        <color rgb="FF63BE7B"/>
      </colorScale>
    </cfRule>
  </conditionalFormatting>
  <conditionalFormatting sqref="E122:H122">
    <cfRule type="colorScale" priority="7">
      <colorScale>
        <cfvo type="min"/>
        <cfvo type="percentile" val="50"/>
        <cfvo type="max"/>
        <color theme="9" tint="0.79998168889431442"/>
        <color theme="0"/>
        <color rgb="FF63BE7B"/>
      </colorScale>
    </cfRule>
  </conditionalFormatting>
  <conditionalFormatting sqref="E125:H125">
    <cfRule type="colorScale" priority="6">
      <colorScale>
        <cfvo type="min"/>
        <cfvo type="percentile" val="50"/>
        <cfvo type="max"/>
        <color theme="9" tint="0.79998168889431442"/>
        <color theme="0"/>
        <color rgb="FF63BE7B"/>
      </colorScale>
    </cfRule>
  </conditionalFormatting>
  <conditionalFormatting sqref="E126:H126">
    <cfRule type="colorScale" priority="5">
      <colorScale>
        <cfvo type="min"/>
        <cfvo type="percentile" val="50"/>
        <cfvo type="max"/>
        <color theme="9" tint="0.79998168889431442"/>
        <color theme="0"/>
        <color rgb="FF63BE7B"/>
      </colorScale>
    </cfRule>
  </conditionalFormatting>
  <conditionalFormatting sqref="E127:H127">
    <cfRule type="colorScale" priority="4">
      <colorScale>
        <cfvo type="min"/>
        <cfvo type="percentile" val="50"/>
        <cfvo type="max"/>
        <color theme="9" tint="0.79998168889431442"/>
        <color theme="0"/>
        <color rgb="FF63BE7B"/>
      </colorScale>
    </cfRule>
  </conditionalFormatting>
  <conditionalFormatting sqref="E129:H129">
    <cfRule type="colorScale" priority="3">
      <colorScale>
        <cfvo type="min"/>
        <cfvo type="percentile" val="50"/>
        <cfvo type="max"/>
        <color theme="9" tint="0.79998168889431442"/>
        <color theme="0"/>
        <color rgb="FF63BE7B"/>
      </colorScale>
    </cfRule>
  </conditionalFormatting>
  <conditionalFormatting sqref="E133:H133">
    <cfRule type="colorScale" priority="2">
      <colorScale>
        <cfvo type="min"/>
        <cfvo type="percentile" val="50"/>
        <cfvo type="max"/>
        <color theme="9" tint="0.79998168889431442"/>
        <color theme="0"/>
        <color rgb="FF63BE7B"/>
      </colorScale>
    </cfRule>
  </conditionalFormatting>
  <conditionalFormatting sqref="E130:H130">
    <cfRule type="colorScale" priority="1">
      <colorScale>
        <cfvo type="min"/>
        <cfvo type="percentile" val="50"/>
        <cfvo type="max"/>
        <color theme="9" tint="0.79998168889431442"/>
        <color theme="0"/>
        <color rgb="FF63BE7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4903F030C8C249A206DF2BD22923C4" ma:contentTypeVersion="6" ma:contentTypeDescription="Opret et nyt dokument." ma:contentTypeScope="" ma:versionID="1507d686d4eb24bf0880f00df0e0d7fa">
  <xsd:schema xmlns:xsd="http://www.w3.org/2001/XMLSchema" xmlns:xs="http://www.w3.org/2001/XMLSchema" xmlns:p="http://schemas.microsoft.com/office/2006/metadata/properties" xmlns:ns2="23841fef-2c92-4386-a628-030acdd26491" xmlns:ns3="1626be44-4429-4f0e-8ed3-ba2b989e8a1f" targetNamespace="http://schemas.microsoft.com/office/2006/metadata/properties" ma:root="true" ma:fieldsID="69de3593e92098a946c8f0ea350bdbaf" ns2:_="" ns3:_="">
    <xsd:import namespace="23841fef-2c92-4386-a628-030acdd26491"/>
    <xsd:import namespace="1626be44-4429-4f0e-8ed3-ba2b989e8a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41fef-2c92-4386-a628-030acdd26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26be44-4429-4f0e-8ed3-ba2b989e8a1f"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W 4 8 V W p 7 9 T q j A A A A 9 g A A A B I A H A B D b 2 5 m a W c v U G F j a 2 F n Z S 5 4 b W w g o h g A K K A U A A A A A A A A A A A A A A A A A A A A A A A A A A A A h Y + x D o I w F E V / h X S n L X X Q k E c Z X C U x I R r X B i o 0 w s P Q Y v k 3 B z / J X x C j q J v j P f c M 9 9 6 v N 0 j H t g k u u r e m w 4 R E l J N A Y 9 G V B q u E D O 4 Y r k g q Y a u K k 6 p 0 M M l o 4 9 G W C a m d O 8 e M e e + p X 9 C u r 5 j g P G K H b J M X t W 4 V + c j m v x w a t E 5 h o Y m E / W u M F D T i S y r 4 t A n Y D C E z + B X E 1 D 3 b H w j r o X F D r 6 X G c J c D m y O w 9 w f 5 A F B L A w Q U A A I A C A D 5 b j x 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4 8 V S i K R 7 g O A A A A E Q A A A B M A H A B G b 3 J t d W x h c y 9 T Z W N 0 a W 9 u M S 5 t I K I Y A C i g F A A A A A A A A A A A A A A A A A A A A A A A A A A A A C t O T S 7 J z M 9 T C I b Q h t Y A U E s B A i 0 A F A A C A A g A + W 4 8 V W p 7 9 T q j A A A A 9 g A A A B I A A A A A A A A A A A A A A A A A A A A A A E N v b m Z p Z y 9 Q Y W N r Y W d l L n h t b F B L A Q I t A B Q A A g A I A P l u P F U P y u m r p A A A A O k A A A A T A A A A A A A A A A A A A A A A A O 8 A A A B b Q 2 9 u d G V u d F 9 U e X B l c 1 0 u e G 1 s U E s B A i 0 A F A A C A A g A + W 4 8 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I h C i H S b n P B P l T v 6 d l 5 L R x M A A A A A A g A A A A A A E G Y A A A A B A A A g A A A A f F H v l 9 K 3 d G y j + z t m Z H 1 M r 1 c f A m g d S z T 2 S i 0 e J r h E 1 t 0 A A A A A D o A A A A A C A A A g A A A A 3 v K 4 M u d 6 T 2 0 R P p U d N T / W W m Q R A z C t f f R u h 2 N 7 v 3 U K W 0 V Q A A A A K k I h C I Z h D H V 1 K t e r 4 B p t L 4 x e n V e w r l T Y l i s k 7 i b d L r a l y Y Y z V x o / O t N m a e p N J K y z t s M r J l q B z s s K 7 b I d 2 C j p x T b q b 6 p A C E l + n m p U L j s a l w t A A A A A 8 7 s 2 U L N H i b N g F Q V 2 J L a a r X w k Q Q C f G f I o d A E G 4 V / w F l Q q D 4 X x g 3 X N 4 J L E X H p J G x k n 7 G z l l f o l a m h I a k i S v Y K D B Q = = < / 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1626be44-4429-4f0e-8ed3-ba2b989e8a1f">
      <UserInfo>
        <DisplayName>Johan Byskov Svendsen</DisplayName>
        <AccountId>29</AccountId>
        <AccountType/>
      </UserInfo>
      <UserInfo>
        <DisplayName>Isabella Cortzen</DisplayName>
        <AccountId>58</AccountId>
        <AccountType/>
      </UserInfo>
      <UserInfo>
        <DisplayName>Manuel Gißler</DisplayName>
        <AccountId>54</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3E7C99-0A01-465C-AC32-DE84E9E54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41fef-2c92-4386-a628-030acdd26491"/>
    <ds:schemaRef ds:uri="1626be44-4429-4f0e-8ed3-ba2b989e8a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63988-990D-49D8-ACCD-F017BD6743F7}">
  <ds:schemaRefs>
    <ds:schemaRef ds:uri="http://schemas.microsoft.com/DataMashup"/>
  </ds:schemaRefs>
</ds:datastoreItem>
</file>

<file path=customXml/itemProps3.xml><?xml version="1.0" encoding="utf-8"?>
<ds:datastoreItem xmlns:ds="http://schemas.openxmlformats.org/officeDocument/2006/customXml" ds:itemID="{5F5F5DA6-ADA3-4D2D-9BD7-593E9D1DC7D1}">
  <ds:schemaRefs>
    <ds:schemaRef ds:uri="http://schemas.microsoft.com/office/2006/metadata/properties"/>
    <ds:schemaRef ds:uri="http://purl.org/dc/dcmitype/"/>
    <ds:schemaRef ds:uri="http://www.w3.org/XML/1998/namespace"/>
    <ds:schemaRef ds:uri="http://schemas.microsoft.com/office/2006/documentManagement/types"/>
    <ds:schemaRef ds:uri="1626be44-4429-4f0e-8ed3-ba2b989e8a1f"/>
    <ds:schemaRef ds:uri="http://purl.org/dc/terms/"/>
    <ds:schemaRef ds:uri="http://schemas.microsoft.com/office/infopath/2007/PartnerControls"/>
    <ds:schemaRef ds:uri="http://schemas.openxmlformats.org/package/2006/metadata/core-properties"/>
    <ds:schemaRef ds:uri="23841fef-2c92-4386-a628-030acdd26491"/>
    <ds:schemaRef ds:uri="http://purl.org/dc/elements/1.1/"/>
  </ds:schemaRefs>
</ds:datastoreItem>
</file>

<file path=customXml/itemProps4.xml><?xml version="1.0" encoding="utf-8"?>
<ds:datastoreItem xmlns:ds="http://schemas.openxmlformats.org/officeDocument/2006/customXml" ds:itemID="{A80F24A7-57B3-434A-B571-B01BE2DA5C8C}">
  <ds:schemaRefs>
    <ds:schemaRef ds:uri="http://schemas.microsoft.com/sharepoint/v3/contenttype/forms"/>
  </ds:schemaRefs>
</ds:datastoreItem>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Alternative Fuel</vt:lpstr>
      <vt:lpstr>Fuel Back-up</vt:lpstr>
      <vt:lpstr>Port and Infrastructure</vt:lpstr>
      <vt:lpstr>Vessels and Trade</vt:lpstr>
      <vt:lpstr>Vessels and Trade Back-up</vt:lpstr>
      <vt:lpstr>Regulatory</vt:lpstr>
      <vt:lpstr>Green Corridors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Gißler</dc:creator>
  <cp:keywords/>
  <dc:description/>
  <cp:lastModifiedBy>Johan Byskov Svendsen</cp:lastModifiedBy>
  <cp:revision/>
  <dcterms:created xsi:type="dcterms:W3CDTF">2015-06-05T18:17:20Z</dcterms:created>
  <dcterms:modified xsi:type="dcterms:W3CDTF">2023-01-13T08:08:15Z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0x010100B24903F030C8C249A206DF2BD22923C4</vt:lpwstr>
  </property>
</Properties>
</file>